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65401" windowWidth="15180" windowHeight="12885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Total 2019" sheetId="13" r:id="rId13"/>
  </sheets>
  <definedNames>
    <definedName name="_xlnm.Print_Area" localSheetId="11">'Dezembro'!$A$1:$J$65</definedName>
    <definedName name="_xlnm.Print_Area" localSheetId="1">'Fevereiro'!$A$1:$J$72</definedName>
  </definedNames>
  <calcPr fullCalcOnLoad="1"/>
</workbook>
</file>

<file path=xl/sharedStrings.xml><?xml version="1.0" encoding="utf-8"?>
<sst xmlns="http://schemas.openxmlformats.org/spreadsheetml/2006/main" count="570" uniqueCount="52">
  <si>
    <t>CEJUSC - PMSP</t>
  </si>
  <si>
    <t>Acordos</t>
  </si>
  <si>
    <t>Sem Acordo</t>
  </si>
  <si>
    <t>Família</t>
  </si>
  <si>
    <t>Cível</t>
  </si>
  <si>
    <t>Sessões de Mediação- Não realizadas</t>
  </si>
  <si>
    <t>Total de sessões não realizadas</t>
  </si>
  <si>
    <t>Não realizada pela ausência de ambos</t>
  </si>
  <si>
    <t>Não Realizada por falta de documentos</t>
  </si>
  <si>
    <t>Panorama Geral</t>
  </si>
  <si>
    <t>Data</t>
  </si>
  <si>
    <t>Agendadas</t>
  </si>
  <si>
    <t>Realizadas</t>
  </si>
  <si>
    <t>Reagendadas</t>
  </si>
  <si>
    <t xml:space="preserve">Sessões </t>
  </si>
  <si>
    <t>COHAB</t>
  </si>
  <si>
    <t>Total de conciliações Frutíferas:</t>
  </si>
  <si>
    <t>Índice de Acordos em Cível:</t>
  </si>
  <si>
    <t>índice de Acordos em família:</t>
  </si>
  <si>
    <t>Índice Total de Acordos:</t>
  </si>
  <si>
    <t>Não realizada pela ausência do Requerente</t>
  </si>
  <si>
    <t>Não realizada pela ausência do Requerido</t>
  </si>
  <si>
    <t>Tipo</t>
  </si>
  <si>
    <t>Total  de</t>
  </si>
  <si>
    <t>Não realizadas</t>
  </si>
  <si>
    <t>Total do Mês</t>
  </si>
  <si>
    <t>Sessões de Mediação realizadas</t>
  </si>
  <si>
    <t>Encaminhamentos à equipamentos de atendimento à Violência Doméstica:</t>
  </si>
  <si>
    <t>Inclusos no SAJ</t>
  </si>
  <si>
    <t>CEJUSC</t>
  </si>
  <si>
    <t>Defensoria</t>
  </si>
  <si>
    <t>Agendamentos/ Convites Realizados</t>
  </si>
  <si>
    <t>Civel</t>
  </si>
  <si>
    <t>Total</t>
  </si>
  <si>
    <t>no CEJUSC</t>
  </si>
  <si>
    <t>Índice Total de COHAB: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</si>
  <si>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</si>
  <si>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</si>
  <si>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</si>
  <si>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</si>
  <si>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</si>
  <si>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</si>
  <si>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</si>
  <si>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</si>
  <si>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</si>
  <si>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</si>
  <si>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</si>
  <si>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</si>
  <si>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</si>
  <si>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Recesso</t>
  </si>
  <si>
    <t xml:space="preserve"> </t>
  </si>
  <si>
    <t>Índice Total de acordos COHAB: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</si>
</sst>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56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17" fontId="53" fillId="0" borderId="0" xfId="0" applyNumberFormat="1" applyFont="1" applyAlignment="1">
      <alignment horizontal="center" wrapText="1"/>
    </xf>
    <xf numFmtId="17" fontId="52" fillId="0" borderId="0" xfId="0" applyNumberFormat="1" applyFont="1" applyAlignment="1">
      <alignment wrapText="1"/>
    </xf>
    <xf numFmtId="0" fontId="52" fillId="0" borderId="10" xfId="0" applyFont="1" applyBorder="1" applyAlignment="1">
      <alignment/>
    </xf>
    <xf numFmtId="0" fontId="52" fillId="0" borderId="0" xfId="0" applyFont="1" applyFill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5" fillId="0" borderId="12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14" fontId="52" fillId="0" borderId="15" xfId="0" applyNumberFormat="1" applyFont="1" applyBorder="1" applyAlignment="1">
      <alignment/>
    </xf>
    <xf numFmtId="0" fontId="52" fillId="0" borderId="16" xfId="0" applyFont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1" fontId="5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52" fillId="0" borderId="17" xfId="0" applyFont="1" applyBorder="1" applyAlignment="1">
      <alignment/>
    </xf>
    <xf numFmtId="0" fontId="56" fillId="3" borderId="12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8" fillId="33" borderId="24" xfId="0" applyFont="1" applyFill="1" applyBorder="1" applyAlignment="1">
      <alignment/>
    </xf>
    <xf numFmtId="0" fontId="58" fillId="33" borderId="25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5" fillId="13" borderId="26" xfId="0" applyFont="1" applyFill="1" applyBorder="1" applyAlignment="1">
      <alignment/>
    </xf>
    <xf numFmtId="0" fontId="55" fillId="13" borderId="12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0" fontId="52" fillId="0" borderId="10" xfId="0" applyNumberFormat="1" applyFont="1" applyBorder="1" applyAlignment="1">
      <alignment horizontal="center"/>
    </xf>
    <xf numFmtId="0" fontId="55" fillId="0" borderId="17" xfId="0" applyFont="1" applyFill="1" applyBorder="1" applyAlignment="1">
      <alignment/>
    </xf>
    <xf numFmtId="9" fontId="52" fillId="0" borderId="10" xfId="0" applyNumberFormat="1" applyFont="1" applyBorder="1" applyAlignment="1">
      <alignment horizontal="center"/>
    </xf>
    <xf numFmtId="9" fontId="52" fillId="0" borderId="27" xfId="0" applyNumberFormat="1" applyFont="1" applyBorder="1" applyAlignment="1">
      <alignment horizontal="center"/>
    </xf>
    <xf numFmtId="0" fontId="59" fillId="0" borderId="0" xfId="0" applyFont="1" applyFill="1" applyAlignment="1">
      <alignment/>
    </xf>
    <xf numFmtId="14" fontId="52" fillId="34" borderId="15" xfId="0" applyNumberFormat="1" applyFont="1" applyFill="1" applyBorder="1" applyAlignment="1">
      <alignment/>
    </xf>
    <xf numFmtId="0" fontId="52" fillId="34" borderId="16" xfId="0" applyFont="1" applyFill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9" fontId="52" fillId="0" borderId="12" xfId="0" applyNumberFormat="1" applyFont="1" applyBorder="1" applyAlignment="1">
      <alignment horizontal="center"/>
    </xf>
    <xf numFmtId="0" fontId="52" fillId="16" borderId="13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9" fontId="55" fillId="0" borderId="10" xfId="0" applyNumberFormat="1" applyFont="1" applyBorder="1" applyAlignment="1">
      <alignment horizontal="center"/>
    </xf>
    <xf numFmtId="0" fontId="55" fillId="3" borderId="12" xfId="0" applyFont="1" applyFill="1" applyBorder="1" applyAlignment="1">
      <alignment horizontal="center"/>
    </xf>
    <xf numFmtId="14" fontId="52" fillId="0" borderId="15" xfId="0" applyNumberFormat="1" applyFont="1" applyFill="1" applyBorder="1" applyAlignment="1">
      <alignment/>
    </xf>
    <xf numFmtId="0" fontId="52" fillId="0" borderId="16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left"/>
    </xf>
    <xf numFmtId="9" fontId="52" fillId="0" borderId="10" xfId="0" applyNumberFormat="1" applyFont="1" applyBorder="1" applyAlignment="1">
      <alignment horizontal="left"/>
    </xf>
    <xf numFmtId="9" fontId="55" fillId="0" borderId="10" xfId="0" applyNumberFormat="1" applyFont="1" applyBorder="1" applyAlignment="1">
      <alignment horizontal="left"/>
    </xf>
    <xf numFmtId="1" fontId="52" fillId="0" borderId="12" xfId="0" applyNumberFormat="1" applyFont="1" applyBorder="1" applyAlignment="1">
      <alignment horizontal="center"/>
    </xf>
    <xf numFmtId="0" fontId="52" fillId="34" borderId="17" xfId="0" applyFont="1" applyFill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/>
    </xf>
    <xf numFmtId="0" fontId="52" fillId="0" borderId="13" xfId="0" applyFont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5" fillId="16" borderId="13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0" fontId="55" fillId="3" borderId="26" xfId="0" applyFont="1" applyFill="1" applyBorder="1" applyAlignment="1">
      <alignment horizontal="center"/>
    </xf>
    <xf numFmtId="0" fontId="55" fillId="3" borderId="30" xfId="0" applyFont="1" applyFill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4" fontId="52" fillId="0" borderId="13" xfId="0" applyNumberFormat="1" applyFont="1" applyFill="1" applyBorder="1" applyAlignment="1">
      <alignment/>
    </xf>
    <xf numFmtId="0" fontId="52" fillId="0" borderId="13" xfId="0" applyFont="1" applyFill="1" applyBorder="1" applyAlignment="1">
      <alignment horizontal="center"/>
    </xf>
    <xf numFmtId="14" fontId="0" fillId="34" borderId="13" xfId="0" applyNumberFormat="1" applyFill="1" applyBorder="1" applyAlignment="1">
      <alignment/>
    </xf>
    <xf numFmtId="0" fontId="52" fillId="34" borderId="13" xfId="0" applyFont="1" applyFill="1" applyBorder="1" applyAlignment="1">
      <alignment horizontal="center"/>
    </xf>
    <xf numFmtId="14" fontId="0" fillId="0" borderId="13" xfId="0" applyNumberFormat="1" applyFill="1" applyBorder="1" applyAlignment="1">
      <alignment/>
    </xf>
    <xf numFmtId="0" fontId="52" fillId="34" borderId="13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52" fillId="0" borderId="11" xfId="0" applyFont="1" applyBorder="1" applyAlignment="1">
      <alignment horizontal="center" vertical="center" wrapText="1"/>
    </xf>
    <xf numFmtId="14" fontId="52" fillId="34" borderId="13" xfId="0" applyNumberFormat="1" applyFont="1" applyFill="1" applyBorder="1" applyAlignment="1">
      <alignment/>
    </xf>
    <xf numFmtId="0" fontId="52" fillId="34" borderId="28" xfId="0" applyFont="1" applyFill="1" applyBorder="1" applyAlignment="1" quotePrefix="1">
      <alignment horizontal="center"/>
    </xf>
    <xf numFmtId="0" fontId="52" fillId="34" borderId="10" xfId="0" applyFont="1" applyFill="1" applyBorder="1" applyAlignment="1" quotePrefix="1">
      <alignment horizontal="center"/>
    </xf>
    <xf numFmtId="0" fontId="52" fillId="34" borderId="33" xfId="0" applyFont="1" applyFill="1" applyBorder="1" applyAlignment="1">
      <alignment horizontal="center"/>
    </xf>
    <xf numFmtId="0" fontId="52" fillId="34" borderId="34" xfId="0" applyFont="1" applyFill="1" applyBorder="1" applyAlignment="1">
      <alignment horizontal="center"/>
    </xf>
    <xf numFmtId="0" fontId="52" fillId="34" borderId="35" xfId="0" applyFont="1" applyFill="1" applyBorder="1" applyAlignment="1" quotePrefix="1">
      <alignment horizontal="center"/>
    </xf>
    <xf numFmtId="0" fontId="52" fillId="0" borderId="13" xfId="0" applyFont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4" fontId="61" fillId="0" borderId="15" xfId="0" applyNumberFormat="1" applyFont="1" applyFill="1" applyBorder="1" applyAlignment="1">
      <alignment/>
    </xf>
    <xf numFmtId="0" fontId="61" fillId="0" borderId="13" xfId="0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52" fillId="0" borderId="17" xfId="0" applyFont="1" applyBorder="1" applyAlignment="1">
      <alignment horizontal="center"/>
    </xf>
    <xf numFmtId="10" fontId="52" fillId="0" borderId="12" xfId="0" applyNumberFormat="1" applyFont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55" fillId="0" borderId="28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28" xfId="0" applyFont="1" applyBorder="1" applyAlignment="1">
      <alignment horizontal="left"/>
    </xf>
    <xf numFmtId="0" fontId="55" fillId="0" borderId="33" xfId="0" applyFont="1" applyBorder="1" applyAlignment="1">
      <alignment horizontal="left"/>
    </xf>
    <xf numFmtId="0" fontId="54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9" fontId="55" fillId="35" borderId="13" xfId="0" applyNumberFormat="1" applyFont="1" applyFill="1" applyBorder="1" applyAlignment="1">
      <alignment horizontal="center"/>
    </xf>
    <xf numFmtId="0" fontId="62" fillId="15" borderId="26" xfId="0" applyFont="1" applyFill="1" applyBorder="1" applyAlignment="1">
      <alignment horizontal="center" wrapText="1"/>
    </xf>
    <xf numFmtId="0" fontId="62" fillId="15" borderId="36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35" xfId="0" applyFont="1" applyBorder="1" applyAlignment="1">
      <alignment horizontal="left"/>
    </xf>
    <xf numFmtId="0" fontId="52" fillId="0" borderId="34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33" xfId="0" applyFont="1" applyBorder="1" applyAlignment="1">
      <alignment horizontal="left"/>
    </xf>
    <xf numFmtId="0" fontId="58" fillId="16" borderId="26" xfId="0" applyFont="1" applyFill="1" applyBorder="1" applyAlignment="1">
      <alignment horizontal="center"/>
    </xf>
    <xf numFmtId="0" fontId="58" fillId="16" borderId="36" xfId="0" applyFont="1" applyFill="1" applyBorder="1" applyAlignment="1">
      <alignment horizontal="center"/>
    </xf>
    <xf numFmtId="0" fontId="58" fillId="16" borderId="30" xfId="0" applyFont="1" applyFill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9" xfId="0" applyFont="1" applyBorder="1" applyAlignment="1">
      <alignment horizontal="center"/>
    </xf>
    <xf numFmtId="0" fontId="55" fillId="3" borderId="38" xfId="0" applyFont="1" applyFill="1" applyBorder="1" applyAlignment="1">
      <alignment horizontal="center"/>
    </xf>
    <xf numFmtId="0" fontId="55" fillId="3" borderId="39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64" fillId="36" borderId="26" xfId="0" applyFont="1" applyFill="1" applyBorder="1" applyAlignment="1">
      <alignment horizontal="center"/>
    </xf>
    <xf numFmtId="0" fontId="64" fillId="36" borderId="36" xfId="0" applyFont="1" applyFill="1" applyBorder="1" applyAlignment="1">
      <alignment horizontal="center"/>
    </xf>
    <xf numFmtId="0" fontId="64" fillId="36" borderId="30" xfId="0" applyFont="1" applyFill="1" applyBorder="1" applyAlignment="1">
      <alignment horizontal="center"/>
    </xf>
    <xf numFmtId="0" fontId="58" fillId="16" borderId="24" xfId="0" applyFont="1" applyFill="1" applyBorder="1" applyAlignment="1">
      <alignment horizontal="center"/>
    </xf>
    <xf numFmtId="0" fontId="55" fillId="17" borderId="26" xfId="0" applyFont="1" applyFill="1" applyBorder="1" applyAlignment="1">
      <alignment horizontal="center"/>
    </xf>
    <xf numFmtId="0" fontId="55" fillId="17" borderId="36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9" fontId="52" fillId="0" borderId="17" xfId="0" applyNumberFormat="1" applyFont="1" applyBorder="1" applyAlignment="1">
      <alignment horizontal="center"/>
    </xf>
    <xf numFmtId="9" fontId="52" fillId="0" borderId="35" xfId="0" applyNumberFormat="1" applyFont="1" applyBorder="1" applyAlignment="1">
      <alignment horizontal="center"/>
    </xf>
    <xf numFmtId="9" fontId="52" fillId="0" borderId="13" xfId="0" applyNumberFormat="1" applyFont="1" applyBorder="1" applyAlignment="1">
      <alignment horizontal="center"/>
    </xf>
    <xf numFmtId="9" fontId="52" fillId="0" borderId="28" xfId="0" applyNumberFormat="1" applyFont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5" fillId="3" borderId="26" xfId="0" applyFont="1" applyFill="1" applyBorder="1" applyAlignment="1">
      <alignment horizontal="center"/>
    </xf>
    <xf numFmtId="0" fontId="55" fillId="3" borderId="30" xfId="0" applyFont="1" applyFill="1" applyBorder="1" applyAlignment="1">
      <alignment horizontal="center"/>
    </xf>
    <xf numFmtId="17" fontId="65" fillId="34" borderId="26" xfId="0" applyNumberFormat="1" applyFont="1" applyFill="1" applyBorder="1" applyAlignment="1">
      <alignment horizontal="center" wrapText="1"/>
    </xf>
    <xf numFmtId="17" fontId="65" fillId="34" borderId="36" xfId="0" applyNumberFormat="1" applyFont="1" applyFill="1" applyBorder="1" applyAlignment="1">
      <alignment horizontal="center" wrapText="1"/>
    </xf>
    <xf numFmtId="17" fontId="65" fillId="34" borderId="30" xfId="0" applyNumberFormat="1" applyFont="1" applyFill="1" applyBorder="1" applyAlignment="1">
      <alignment horizontal="center" wrapText="1"/>
    </xf>
    <xf numFmtId="9" fontId="55" fillId="13" borderId="26" xfId="0" applyNumberFormat="1" applyFont="1" applyFill="1" applyBorder="1" applyAlignment="1">
      <alignment horizontal="center"/>
    </xf>
    <xf numFmtId="0" fontId="55" fillId="13" borderId="36" xfId="0" applyFont="1" applyFill="1" applyBorder="1" applyAlignment="1">
      <alignment horizontal="center"/>
    </xf>
    <xf numFmtId="0" fontId="55" fillId="13" borderId="26" xfId="0" applyFont="1" applyFill="1" applyBorder="1" applyAlignment="1">
      <alignment horizontal="center"/>
    </xf>
    <xf numFmtId="0" fontId="55" fillId="13" borderId="30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28" xfId="0" applyFont="1" applyFill="1" applyBorder="1" applyAlignment="1" quotePrefix="1">
      <alignment horizontal="center"/>
    </xf>
    <xf numFmtId="9" fontId="55" fillId="13" borderId="30" xfId="0" applyNumberFormat="1" applyFont="1" applyFill="1" applyBorder="1" applyAlignment="1">
      <alignment horizontal="center"/>
    </xf>
    <xf numFmtId="9" fontId="52" fillId="0" borderId="31" xfId="0" applyNumberFormat="1" applyFont="1" applyBorder="1" applyAlignment="1">
      <alignment horizontal="center"/>
    </xf>
    <xf numFmtId="9" fontId="52" fillId="0" borderId="32" xfId="0" applyNumberFormat="1" applyFont="1" applyBorder="1" applyAlignment="1">
      <alignment horizontal="center"/>
    </xf>
    <xf numFmtId="9" fontId="52" fillId="0" borderId="42" xfId="0" applyNumberFormat="1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5" fillId="33" borderId="46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3" xfId="0" applyFont="1" applyFill="1" applyBorder="1" applyAlignment="1" quotePrefix="1">
      <alignment horizontal="center"/>
    </xf>
    <xf numFmtId="0" fontId="52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 quotePrefix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0" fontId="52" fillId="0" borderId="17" xfId="0" applyFont="1" applyFill="1" applyBorder="1" applyAlignment="1" quotePrefix="1">
      <alignment horizontal="center"/>
    </xf>
    <xf numFmtId="0" fontId="52" fillId="0" borderId="15" xfId="0" applyFont="1" applyFill="1" applyBorder="1" applyAlignment="1" quotePrefix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/>
    </xf>
    <xf numFmtId="0" fontId="61" fillId="0" borderId="13" xfId="0" applyFont="1" applyFill="1" applyBorder="1" applyAlignment="1" quotePrefix="1">
      <alignment horizontal="center"/>
    </xf>
    <xf numFmtId="0" fontId="52" fillId="0" borderId="33" xfId="0" applyFont="1" applyBorder="1" applyAlignment="1">
      <alignment horizontal="center"/>
    </xf>
    <xf numFmtId="0" fontId="65" fillId="34" borderId="26" xfId="0" applyNumberFormat="1" applyFont="1" applyFill="1" applyBorder="1" applyAlignment="1">
      <alignment horizontal="center" wrapText="1"/>
    </xf>
    <xf numFmtId="0" fontId="65" fillId="34" borderId="36" xfId="0" applyNumberFormat="1" applyFont="1" applyFill="1" applyBorder="1" applyAlignment="1">
      <alignment horizontal="center" wrapText="1"/>
    </xf>
    <xf numFmtId="0" fontId="65" fillId="34" borderId="30" xfId="0" applyNumberFormat="1" applyFont="1" applyFill="1" applyBorder="1" applyAlignment="1">
      <alignment horizontal="center" wrapText="1"/>
    </xf>
    <xf numFmtId="0" fontId="52" fillId="0" borderId="1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10" fontId="55" fillId="13" borderId="26" xfId="0" applyNumberFormat="1" applyFont="1" applyFill="1" applyBorder="1" applyAlignment="1">
      <alignment horizontal="center"/>
    </xf>
    <xf numFmtId="10" fontId="52" fillId="0" borderId="17" xfId="0" applyNumberFormat="1" applyFont="1" applyBorder="1" applyAlignment="1">
      <alignment horizontal="center"/>
    </xf>
    <xf numFmtId="10" fontId="52" fillId="0" borderId="35" xfId="0" applyNumberFormat="1" applyFont="1" applyBorder="1" applyAlignment="1">
      <alignment horizontal="center"/>
    </xf>
    <xf numFmtId="10" fontId="52" fillId="0" borderId="13" xfId="0" applyNumberFormat="1" applyFont="1" applyBorder="1" applyAlignment="1">
      <alignment horizontal="center"/>
    </xf>
    <xf numFmtId="10" fontId="52" fillId="0" borderId="28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18</xdr:row>
      <xdr:rowOff>57150</xdr:rowOff>
    </xdr:from>
    <xdr:to>
      <xdr:col>14</xdr:col>
      <xdr:colOff>9525</xdr:colOff>
      <xdr:row>22</xdr:row>
      <xdr:rowOff>180975</xdr:rowOff>
    </xdr:to>
    <xdr:sp>
      <xdr:nvSpPr>
        <xdr:cNvPr id="1" name="Texto Explicativo 1 2"/>
        <xdr:cNvSpPr>
          <a:spLocks/>
        </xdr:cNvSpPr>
      </xdr:nvSpPr>
      <xdr:spPr>
        <a:xfrm>
          <a:off x="8553450" y="4686300"/>
          <a:ext cx="2181225" cy="962025"/>
        </a:xfrm>
        <a:prstGeom prst="borderCallout1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Mutirão COHAB. O evento aconteceu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mês de Novembro, porém, estes dados não foram computados no mês correspondente</a:t>
          </a:r>
        </a:p>
      </xdr:txBody>
    </xdr:sp>
    <xdr:clientData/>
  </xdr:twoCellAnchor>
  <xdr:twoCellAnchor>
    <xdr:from>
      <xdr:col>10</xdr:col>
      <xdr:colOff>247650</xdr:colOff>
      <xdr:row>13</xdr:row>
      <xdr:rowOff>171450</xdr:rowOff>
    </xdr:from>
    <xdr:to>
      <xdr:col>14</xdr:col>
      <xdr:colOff>9525</xdr:colOff>
      <xdr:row>14</xdr:row>
      <xdr:rowOff>904875</xdr:rowOff>
    </xdr:to>
    <xdr:sp>
      <xdr:nvSpPr>
        <xdr:cNvPr id="2" name="Texto Explicativo 1 3"/>
        <xdr:cNvSpPr>
          <a:spLocks/>
        </xdr:cNvSpPr>
      </xdr:nvSpPr>
      <xdr:spPr>
        <a:xfrm>
          <a:off x="8534400" y="3067050"/>
          <a:ext cx="2200275" cy="942975"/>
        </a:xfrm>
        <a:prstGeom prst="borderCallout1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Mutirão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COHAB - Audiências cadastradas em duplicidade no SAJ (Sistema de Automação da  Justiça)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31"/>
  <sheetViews>
    <sheetView showGridLines="0" zoomScalePageLayoutView="0" workbookViewId="0" topLeftCell="A1">
      <selection activeCell="D12" sqref="D12:F12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43466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39"/>
    </row>
    <row r="9" spans="2:9" ht="15">
      <c r="B9" s="38" t="s">
        <v>14</v>
      </c>
      <c r="C9" s="13" t="s">
        <v>3</v>
      </c>
      <c r="D9" s="52">
        <v>27</v>
      </c>
      <c r="E9" s="167">
        <v>0</v>
      </c>
      <c r="F9" s="168"/>
      <c r="G9" s="171" t="s">
        <v>18</v>
      </c>
      <c r="H9" s="172"/>
      <c r="I9" s="58">
        <v>1</v>
      </c>
    </row>
    <row r="10" spans="2:9" ht="15">
      <c r="B10" s="38" t="s">
        <v>12</v>
      </c>
      <c r="C10" s="13" t="s">
        <v>4</v>
      </c>
      <c r="D10" s="52">
        <v>1</v>
      </c>
      <c r="E10" s="167">
        <v>5</v>
      </c>
      <c r="F10" s="168"/>
      <c r="G10" s="171" t="s">
        <v>17</v>
      </c>
      <c r="H10" s="172"/>
      <c r="I10" s="58">
        <f>D10/E10</f>
        <v>0.2</v>
      </c>
    </row>
    <row r="11" spans="2:9" ht="15">
      <c r="B11" s="53" t="s">
        <v>34</v>
      </c>
      <c r="C11" s="13" t="s">
        <v>15</v>
      </c>
      <c r="D11" s="52">
        <v>0</v>
      </c>
      <c r="E11" s="167">
        <v>0</v>
      </c>
      <c r="F11" s="168"/>
      <c r="G11" s="169" t="s">
        <v>35</v>
      </c>
      <c r="H11" s="170"/>
      <c r="I11" s="59">
        <v>0</v>
      </c>
    </row>
    <row r="12" spans="2:11" ht="15">
      <c r="B12" s="66">
        <f>D56</f>
        <v>33</v>
      </c>
      <c r="C12" s="67" t="s">
        <v>36</v>
      </c>
      <c r="D12" s="22">
        <f>SUM(D9:D11)</f>
        <v>28</v>
      </c>
      <c r="E12" s="148">
        <f>SUM(E9:E11)</f>
        <v>5</v>
      </c>
      <c r="F12" s="149"/>
      <c r="G12" s="150" t="s">
        <v>19</v>
      </c>
      <c r="H12" s="151"/>
      <c r="I12" s="68">
        <f>D12/SUM(D12:E12)</f>
        <v>0.8484848484848485</v>
      </c>
      <c r="K12" s="1"/>
    </row>
    <row r="13" spans="2:11" s="5" customFormat="1" ht="27" customHeight="1" thickBot="1">
      <c r="B13" s="14"/>
      <c r="C13" s="14"/>
      <c r="D13" s="14"/>
      <c r="E13" s="60"/>
      <c r="F13" s="14"/>
      <c r="G13" s="14"/>
      <c r="H13" s="14"/>
      <c r="I13" s="14"/>
      <c r="J13" s="3"/>
      <c r="K13" s="20"/>
    </row>
    <row r="14" spans="2:15" ht="19.5" customHeight="1" thickBot="1">
      <c r="B14" s="173" t="s">
        <v>5</v>
      </c>
      <c r="C14" s="174"/>
      <c r="D14" s="174"/>
      <c r="E14" s="174"/>
      <c r="F14" s="174"/>
      <c r="G14" s="174"/>
      <c r="H14" s="174"/>
      <c r="I14" s="175"/>
      <c r="J14" s="2"/>
      <c r="K14" s="6"/>
      <c r="L14" s="5"/>
      <c r="M14" s="5"/>
      <c r="N14" s="3"/>
      <c r="O14" s="3"/>
    </row>
    <row r="15" spans="2:15" ht="50.2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  <c r="J15" s="2"/>
      <c r="K15" s="6"/>
      <c r="L15" s="5"/>
      <c r="M15" s="5"/>
      <c r="N15" s="3"/>
      <c r="O15" s="3"/>
    </row>
    <row r="16" spans="2:15" ht="14.25" customHeight="1">
      <c r="B16" s="22">
        <f>F56</f>
        <v>16</v>
      </c>
      <c r="C16" s="153">
        <v>0</v>
      </c>
      <c r="D16" s="153"/>
      <c r="E16" s="153">
        <v>11</v>
      </c>
      <c r="F16" s="153"/>
      <c r="G16" s="19">
        <v>5</v>
      </c>
      <c r="H16" s="153">
        <v>0</v>
      </c>
      <c r="I16" s="153"/>
      <c r="J16" s="2"/>
      <c r="K16" s="6"/>
      <c r="L16" s="5"/>
      <c r="M16" s="5"/>
      <c r="N16" s="3"/>
      <c r="O16" s="3"/>
    </row>
    <row r="17" spans="2:15" ht="15">
      <c r="B17" s="63">
        <f>C17+E17+G17+H17</f>
        <v>1</v>
      </c>
      <c r="C17" s="154">
        <f>C16/B16</f>
        <v>0</v>
      </c>
      <c r="D17" s="154"/>
      <c r="E17" s="154">
        <f>E16/B16</f>
        <v>0.6875</v>
      </c>
      <c r="F17" s="154"/>
      <c r="G17" s="63">
        <f>G16/B16</f>
        <v>0.3125</v>
      </c>
      <c r="H17" s="154">
        <f>H16/B16</f>
        <v>0</v>
      </c>
      <c r="I17" s="154"/>
      <c r="J17" s="2"/>
      <c r="K17" s="6"/>
      <c r="L17" s="5"/>
      <c r="M17" s="5"/>
      <c r="N17" s="3"/>
      <c r="O17" s="3"/>
    </row>
    <row r="18" spans="2:15" ht="15">
      <c r="B18" s="14"/>
      <c r="C18" s="16"/>
      <c r="D18" s="16"/>
      <c r="E18" s="17"/>
      <c r="F18" s="17"/>
      <c r="G18" s="16"/>
      <c r="H18" s="16"/>
      <c r="I18" s="16"/>
      <c r="J18" s="2"/>
      <c r="K18" s="6"/>
      <c r="L18" s="5"/>
      <c r="M18" s="5"/>
      <c r="N18" s="3"/>
      <c r="O18" s="3"/>
    </row>
    <row r="19" spans="2:15" ht="19.5" customHeight="1" thickBot="1">
      <c r="B19" s="10"/>
      <c r="C19" s="10"/>
      <c r="D19" s="10"/>
      <c r="E19" s="10"/>
      <c r="F19" s="10"/>
      <c r="G19" s="10"/>
      <c r="H19" s="10"/>
      <c r="I19" s="10"/>
      <c r="K19" s="6"/>
      <c r="L19" s="5"/>
      <c r="M19" s="5"/>
      <c r="N19" s="3"/>
      <c r="O19" s="3"/>
    </row>
    <row r="20" spans="2:19" ht="15.75" thickBot="1">
      <c r="B20" s="190" t="s">
        <v>27</v>
      </c>
      <c r="C20" s="191"/>
      <c r="D20" s="191"/>
      <c r="E20" s="191"/>
      <c r="F20" s="191"/>
      <c r="G20" s="191"/>
      <c r="H20" s="65">
        <v>0</v>
      </c>
      <c r="I20" s="65">
        <f>H20/SUM(D12:E12)</f>
        <v>0</v>
      </c>
      <c r="K20" s="6"/>
      <c r="L20" s="5"/>
      <c r="N20" s="3"/>
      <c r="O20" s="3"/>
      <c r="P20" s="3"/>
      <c r="Q20" s="3"/>
      <c r="R20" s="3"/>
      <c r="S20" s="3"/>
    </row>
    <row r="21" spans="2:19" ht="15.75" thickBot="1">
      <c r="B21" s="10"/>
      <c r="C21" s="10"/>
      <c r="D21" s="10"/>
      <c r="E21" s="10"/>
      <c r="F21" s="10"/>
      <c r="G21" s="10"/>
      <c r="H21" s="16"/>
      <c r="I21" s="16"/>
      <c r="K21" s="6"/>
      <c r="L21" s="5"/>
      <c r="M21" s="5"/>
      <c r="N21" s="3"/>
      <c r="O21" s="3"/>
      <c r="P21" s="3"/>
      <c r="Q21" s="3"/>
      <c r="R21" s="3"/>
      <c r="S21" s="3"/>
    </row>
    <row r="22" spans="2:19" ht="30" customHeight="1" thickBot="1">
      <c r="B22" s="155" t="s">
        <v>9</v>
      </c>
      <c r="C22" s="156"/>
      <c r="D22" s="156"/>
      <c r="E22" s="156"/>
      <c r="F22" s="156"/>
      <c r="G22" s="156"/>
      <c r="H22" s="156"/>
      <c r="I22" s="156"/>
      <c r="K22" s="6"/>
      <c r="L22" s="5"/>
      <c r="M22" s="3"/>
      <c r="N22" s="3"/>
      <c r="O22" s="9"/>
      <c r="P22" s="9"/>
      <c r="Q22" s="9"/>
      <c r="R22" s="9"/>
      <c r="S22" s="9"/>
    </row>
    <row r="23" spans="2:19" ht="24.75" customHeight="1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  <c r="K23" s="8"/>
      <c r="O23" s="26"/>
      <c r="P23" s="26"/>
      <c r="Q23" s="26"/>
      <c r="R23" s="7"/>
      <c r="S23" s="26"/>
    </row>
    <row r="24" spans="2:19" ht="15.75">
      <c r="B24" s="61">
        <v>43466</v>
      </c>
      <c r="C24" s="62" t="s">
        <v>49</v>
      </c>
      <c r="D24" s="163"/>
      <c r="E24" s="164"/>
      <c r="F24" s="163"/>
      <c r="G24" s="164"/>
      <c r="H24" s="163"/>
      <c r="I24" s="164"/>
      <c r="O24" s="26"/>
      <c r="P24" s="26"/>
      <c r="Q24" s="26"/>
      <c r="R24" s="7"/>
      <c r="S24" s="26"/>
    </row>
    <row r="25" spans="2:19" ht="15.75">
      <c r="B25" s="61">
        <v>43467</v>
      </c>
      <c r="C25" s="62" t="s">
        <v>49</v>
      </c>
      <c r="D25" s="163"/>
      <c r="E25" s="164"/>
      <c r="F25" s="163"/>
      <c r="G25" s="164"/>
      <c r="H25" s="163"/>
      <c r="I25" s="164"/>
      <c r="O25" s="27"/>
      <c r="P25" s="26"/>
      <c r="Q25" s="26"/>
      <c r="R25" s="26"/>
      <c r="S25" s="26"/>
    </row>
    <row r="26" spans="2:19" ht="15.75">
      <c r="B26" s="61">
        <v>43468</v>
      </c>
      <c r="C26" s="62" t="s">
        <v>49</v>
      </c>
      <c r="D26" s="163"/>
      <c r="E26" s="164"/>
      <c r="F26" s="163"/>
      <c r="G26" s="164"/>
      <c r="H26" s="163"/>
      <c r="I26" s="164"/>
      <c r="O26" s="27"/>
      <c r="P26" s="26"/>
      <c r="Q26" s="26"/>
      <c r="R26" s="26"/>
      <c r="S26" s="26"/>
    </row>
    <row r="27" spans="2:19" ht="15.75">
      <c r="B27" s="61">
        <v>43469</v>
      </c>
      <c r="C27" s="62" t="s">
        <v>49</v>
      </c>
      <c r="D27" s="163"/>
      <c r="E27" s="164"/>
      <c r="F27" s="163"/>
      <c r="G27" s="164"/>
      <c r="H27" s="163"/>
      <c r="I27" s="164"/>
      <c r="O27" s="27"/>
      <c r="P27" s="26"/>
      <c r="Q27" s="26"/>
      <c r="R27" s="26"/>
      <c r="S27" s="26"/>
    </row>
    <row r="28" spans="2:19" ht="15.75">
      <c r="B28" s="61">
        <v>43470</v>
      </c>
      <c r="C28" s="62" t="s">
        <v>49</v>
      </c>
      <c r="D28" s="163"/>
      <c r="E28" s="164"/>
      <c r="F28" s="163"/>
      <c r="G28" s="164"/>
      <c r="H28" s="163"/>
      <c r="I28" s="164"/>
      <c r="O28" s="27"/>
      <c r="P28" s="26"/>
      <c r="Q28" s="26"/>
      <c r="R28" s="26"/>
      <c r="S28" s="26"/>
    </row>
    <row r="29" spans="2:19" ht="15.75">
      <c r="B29" s="61">
        <v>43471</v>
      </c>
      <c r="C29" s="62" t="s">
        <v>49</v>
      </c>
      <c r="D29" s="163"/>
      <c r="E29" s="164"/>
      <c r="F29" s="163"/>
      <c r="G29" s="164"/>
      <c r="H29" s="163"/>
      <c r="I29" s="164"/>
      <c r="O29" s="27"/>
      <c r="P29" s="26"/>
      <c r="Q29" s="26"/>
      <c r="R29" s="26"/>
      <c r="S29" s="26"/>
    </row>
    <row r="30" spans="2:19" ht="15.75">
      <c r="B30" s="61">
        <v>43472</v>
      </c>
      <c r="C30" s="62" t="s">
        <v>49</v>
      </c>
      <c r="D30" s="163"/>
      <c r="E30" s="164"/>
      <c r="F30" s="163"/>
      <c r="G30" s="164"/>
      <c r="H30" s="163"/>
      <c r="I30" s="164"/>
      <c r="O30" s="27"/>
      <c r="P30" s="26"/>
      <c r="Q30" s="26"/>
      <c r="R30" s="26"/>
      <c r="S30" s="26"/>
    </row>
    <row r="31" spans="2:19" ht="15.75">
      <c r="B31" s="61">
        <v>43473</v>
      </c>
      <c r="C31" s="62" t="s">
        <v>49</v>
      </c>
      <c r="D31" s="163"/>
      <c r="E31" s="164"/>
      <c r="F31" s="163"/>
      <c r="G31" s="164"/>
      <c r="H31" s="163"/>
      <c r="I31" s="164"/>
      <c r="O31" s="27"/>
      <c r="P31" s="26"/>
      <c r="Q31" s="26"/>
      <c r="R31" s="26"/>
      <c r="S31" s="26"/>
    </row>
    <row r="32" spans="2:19" ht="15.75">
      <c r="B32" s="61">
        <v>43474</v>
      </c>
      <c r="C32" s="62" t="s">
        <v>49</v>
      </c>
      <c r="D32" s="163"/>
      <c r="E32" s="164"/>
      <c r="F32" s="163"/>
      <c r="G32" s="164"/>
      <c r="H32" s="163"/>
      <c r="I32" s="164"/>
      <c r="O32" s="27"/>
      <c r="P32" s="26"/>
      <c r="Q32" s="26"/>
      <c r="R32" s="26"/>
      <c r="S32" s="26"/>
    </row>
    <row r="33" spans="2:19" ht="15.75">
      <c r="B33" s="61">
        <v>43475</v>
      </c>
      <c r="C33" s="62" t="s">
        <v>49</v>
      </c>
      <c r="D33" s="163"/>
      <c r="E33" s="164"/>
      <c r="F33" s="163"/>
      <c r="G33" s="164"/>
      <c r="H33" s="163"/>
      <c r="I33" s="164"/>
      <c r="O33" s="27"/>
      <c r="P33" s="26"/>
      <c r="Q33" s="26"/>
      <c r="R33" s="26"/>
      <c r="S33" s="26"/>
    </row>
    <row r="34" spans="2:19" ht="15.75">
      <c r="B34" s="61">
        <v>43476</v>
      </c>
      <c r="C34" s="62" t="s">
        <v>49</v>
      </c>
      <c r="D34" s="163"/>
      <c r="E34" s="164"/>
      <c r="F34" s="163"/>
      <c r="G34" s="164"/>
      <c r="H34" s="163"/>
      <c r="I34" s="164"/>
      <c r="O34" s="27"/>
      <c r="P34" s="26"/>
      <c r="Q34" s="26"/>
      <c r="R34" s="26"/>
      <c r="S34" s="26"/>
    </row>
    <row r="35" spans="2:19" ht="15.75">
      <c r="B35" s="61">
        <v>43477</v>
      </c>
      <c r="C35" s="62" t="s">
        <v>49</v>
      </c>
      <c r="D35" s="163"/>
      <c r="E35" s="164"/>
      <c r="F35" s="163"/>
      <c r="G35" s="164"/>
      <c r="H35" s="163"/>
      <c r="I35" s="164"/>
      <c r="O35" s="27"/>
      <c r="P35" s="26"/>
      <c r="Q35" s="26"/>
      <c r="R35" s="26"/>
      <c r="S35" s="26"/>
    </row>
    <row r="36" spans="2:19" ht="15.75">
      <c r="B36" s="61">
        <v>43478</v>
      </c>
      <c r="C36" s="62" t="s">
        <v>49</v>
      </c>
      <c r="D36" s="163"/>
      <c r="E36" s="164"/>
      <c r="F36" s="163"/>
      <c r="G36" s="164"/>
      <c r="H36" s="163"/>
      <c r="I36" s="164"/>
      <c r="O36" s="27"/>
      <c r="P36" s="26"/>
      <c r="Q36" s="26"/>
      <c r="R36" s="26"/>
      <c r="S36" s="26"/>
    </row>
    <row r="37" spans="2:19" ht="15">
      <c r="B37" s="61">
        <v>43479</v>
      </c>
      <c r="C37" s="62" t="s">
        <v>49</v>
      </c>
      <c r="D37" s="163"/>
      <c r="E37" s="164"/>
      <c r="F37" s="163"/>
      <c r="G37" s="164"/>
      <c r="H37" s="163"/>
      <c r="I37" s="164"/>
      <c r="O37" s="28"/>
      <c r="P37" s="4"/>
      <c r="Q37" s="29"/>
      <c r="R37" s="4"/>
      <c r="S37" s="4"/>
    </row>
    <row r="38" spans="2:19" ht="15">
      <c r="B38" s="61">
        <v>43480</v>
      </c>
      <c r="C38" s="62" t="s">
        <v>49</v>
      </c>
      <c r="D38" s="163"/>
      <c r="E38" s="164"/>
      <c r="F38" s="163"/>
      <c r="G38" s="164"/>
      <c r="H38" s="163"/>
      <c r="I38" s="164"/>
      <c r="O38" s="28"/>
      <c r="P38" s="4"/>
      <c r="Q38" s="4"/>
      <c r="R38" s="4"/>
      <c r="S38" s="4"/>
    </row>
    <row r="39" spans="2:19" ht="15.75">
      <c r="B39" s="61">
        <v>43481</v>
      </c>
      <c r="C39" s="62" t="s">
        <v>49</v>
      </c>
      <c r="D39" s="163"/>
      <c r="E39" s="164"/>
      <c r="F39" s="163"/>
      <c r="G39" s="164"/>
      <c r="H39" s="163"/>
      <c r="I39" s="164"/>
      <c r="O39" s="30"/>
      <c r="P39" s="4"/>
      <c r="Q39" s="4"/>
      <c r="R39" s="4"/>
      <c r="S39" s="4"/>
    </row>
    <row r="40" spans="2:19" ht="15.75">
      <c r="B40" s="61">
        <v>43482</v>
      </c>
      <c r="C40" s="62" t="s">
        <v>49</v>
      </c>
      <c r="D40" s="163"/>
      <c r="E40" s="164"/>
      <c r="F40" s="163"/>
      <c r="G40" s="164"/>
      <c r="H40" s="163"/>
      <c r="I40" s="164"/>
      <c r="O40" s="3"/>
      <c r="P40" s="31"/>
      <c r="Q40" s="31"/>
      <c r="R40" s="32"/>
      <c r="S40" s="33"/>
    </row>
    <row r="41" spans="2:19" ht="15.75">
      <c r="B41" s="61">
        <v>43483</v>
      </c>
      <c r="C41" s="62" t="s">
        <v>49</v>
      </c>
      <c r="D41" s="163"/>
      <c r="E41" s="164"/>
      <c r="F41" s="163"/>
      <c r="G41" s="164"/>
      <c r="H41" s="163"/>
      <c r="I41" s="164"/>
      <c r="O41" s="3"/>
      <c r="P41" s="31"/>
      <c r="Q41" s="31"/>
      <c r="R41" s="32"/>
      <c r="S41" s="33"/>
    </row>
    <row r="42" spans="2:19" ht="15.75">
      <c r="B42" s="61">
        <v>43484</v>
      </c>
      <c r="C42" s="62" t="s">
        <v>49</v>
      </c>
      <c r="D42" s="163"/>
      <c r="E42" s="164"/>
      <c r="F42" s="163"/>
      <c r="G42" s="164"/>
      <c r="H42" s="163"/>
      <c r="I42" s="164"/>
      <c r="O42" s="3"/>
      <c r="P42" s="25"/>
      <c r="Q42" s="25"/>
      <c r="R42" s="32"/>
      <c r="S42" s="33"/>
    </row>
    <row r="43" spans="2:19" ht="15.75">
      <c r="B43" s="61">
        <v>43485</v>
      </c>
      <c r="C43" s="62" t="s">
        <v>49</v>
      </c>
      <c r="D43" s="163"/>
      <c r="E43" s="164"/>
      <c r="F43" s="163"/>
      <c r="G43" s="164"/>
      <c r="H43" s="163"/>
      <c r="I43" s="164"/>
      <c r="O43" s="3"/>
      <c r="P43" s="25"/>
      <c r="Q43" s="25"/>
      <c r="R43" s="32"/>
      <c r="S43" s="33"/>
    </row>
    <row r="44" spans="2:19" ht="15.75">
      <c r="B44" s="61">
        <v>43486</v>
      </c>
      <c r="C44" s="62" t="s">
        <v>49</v>
      </c>
      <c r="D44" s="163"/>
      <c r="E44" s="164"/>
      <c r="F44" s="163"/>
      <c r="G44" s="164"/>
      <c r="H44" s="163"/>
      <c r="I44" s="164"/>
      <c r="O44" s="3"/>
      <c r="P44" s="147"/>
      <c r="Q44" s="147"/>
      <c r="R44" s="32"/>
      <c r="S44" s="33"/>
    </row>
    <row r="45" spans="2:19" ht="15">
      <c r="B45" s="61">
        <v>43487</v>
      </c>
      <c r="C45" s="62" t="s">
        <v>49</v>
      </c>
      <c r="D45" s="163"/>
      <c r="E45" s="164"/>
      <c r="F45" s="163"/>
      <c r="G45" s="164"/>
      <c r="H45" s="163"/>
      <c r="I45" s="164"/>
      <c r="O45" s="3"/>
      <c r="P45" s="3"/>
      <c r="Q45" s="3"/>
      <c r="R45" s="3"/>
      <c r="S45" s="3"/>
    </row>
    <row r="46" spans="2:19" ht="15">
      <c r="B46" s="61">
        <v>43488</v>
      </c>
      <c r="C46" s="62" t="s">
        <v>49</v>
      </c>
      <c r="D46" s="163"/>
      <c r="E46" s="164"/>
      <c r="F46" s="163"/>
      <c r="G46" s="164"/>
      <c r="H46" s="163"/>
      <c r="I46" s="164"/>
      <c r="O46" s="3"/>
      <c r="P46" s="3"/>
      <c r="Q46" s="3"/>
      <c r="R46" s="3"/>
      <c r="S46" s="3"/>
    </row>
    <row r="47" spans="2:19" ht="15">
      <c r="B47" s="61">
        <v>43489</v>
      </c>
      <c r="C47" s="62" t="s">
        <v>49</v>
      </c>
      <c r="D47" s="163"/>
      <c r="E47" s="164"/>
      <c r="F47" s="163"/>
      <c r="G47" s="164"/>
      <c r="H47" s="163"/>
      <c r="I47" s="164"/>
      <c r="O47" s="3"/>
      <c r="P47" s="3"/>
      <c r="Q47" s="3"/>
      <c r="R47" s="3"/>
      <c r="S47" s="3"/>
    </row>
    <row r="48" spans="2:19" ht="15">
      <c r="B48" s="61">
        <v>43490</v>
      </c>
      <c r="C48" s="62" t="s">
        <v>49</v>
      </c>
      <c r="D48" s="163"/>
      <c r="E48" s="164"/>
      <c r="F48" s="163"/>
      <c r="G48" s="164"/>
      <c r="H48" s="163"/>
      <c r="I48" s="164"/>
      <c r="O48" s="3"/>
      <c r="P48" s="3"/>
      <c r="Q48" s="3"/>
      <c r="R48" s="3"/>
      <c r="S48" s="3"/>
    </row>
    <row r="49" spans="2:19" ht="15">
      <c r="B49" s="61">
        <v>43491</v>
      </c>
      <c r="C49" s="62" t="s">
        <v>49</v>
      </c>
      <c r="D49" s="163"/>
      <c r="E49" s="164"/>
      <c r="F49" s="163"/>
      <c r="G49" s="164"/>
      <c r="H49" s="163"/>
      <c r="I49" s="164"/>
      <c r="O49" s="3"/>
      <c r="P49" s="3"/>
      <c r="Q49" s="3"/>
      <c r="R49" s="3"/>
      <c r="S49" s="3"/>
    </row>
    <row r="50" spans="2:19" ht="15">
      <c r="B50" s="61">
        <v>43492</v>
      </c>
      <c r="C50" s="62" t="s">
        <v>49</v>
      </c>
      <c r="D50" s="163"/>
      <c r="E50" s="164"/>
      <c r="F50" s="163"/>
      <c r="G50" s="164"/>
      <c r="H50" s="163"/>
      <c r="I50" s="164"/>
      <c r="O50" s="3"/>
      <c r="P50" s="3"/>
      <c r="Q50" s="3"/>
      <c r="R50" s="3"/>
      <c r="S50" s="3"/>
    </row>
    <row r="51" spans="2:19" ht="15">
      <c r="B51" s="23">
        <v>43493</v>
      </c>
      <c r="C51" s="24">
        <v>11</v>
      </c>
      <c r="D51" s="167">
        <v>8</v>
      </c>
      <c r="E51" s="168"/>
      <c r="F51" s="167">
        <v>3</v>
      </c>
      <c r="G51" s="168"/>
      <c r="H51" s="167">
        <v>0</v>
      </c>
      <c r="I51" s="168"/>
      <c r="O51" s="3"/>
      <c r="P51" s="3"/>
      <c r="Q51" s="3"/>
      <c r="R51" s="3"/>
      <c r="S51" s="3"/>
    </row>
    <row r="52" spans="2:19" ht="15">
      <c r="B52" s="23">
        <v>43494</v>
      </c>
      <c r="C52" s="24">
        <v>13</v>
      </c>
      <c r="D52" s="167">
        <v>2</v>
      </c>
      <c r="E52" s="168"/>
      <c r="F52" s="167">
        <v>8</v>
      </c>
      <c r="G52" s="168"/>
      <c r="H52" s="167">
        <v>3</v>
      </c>
      <c r="I52" s="168"/>
      <c r="O52" s="3"/>
      <c r="P52" s="3"/>
      <c r="Q52" s="3"/>
      <c r="R52" s="3"/>
      <c r="S52" s="3"/>
    </row>
    <row r="53" spans="2:19" ht="15">
      <c r="B53" s="23">
        <v>43495</v>
      </c>
      <c r="C53" s="24">
        <v>14</v>
      </c>
      <c r="D53" s="167">
        <v>9</v>
      </c>
      <c r="E53" s="168"/>
      <c r="F53" s="167">
        <v>3</v>
      </c>
      <c r="G53" s="168"/>
      <c r="H53" s="167">
        <v>2</v>
      </c>
      <c r="I53" s="168"/>
      <c r="O53" s="3"/>
      <c r="P53" s="3"/>
      <c r="Q53" s="3"/>
      <c r="R53" s="3"/>
      <c r="S53" s="3"/>
    </row>
    <row r="54" spans="2:9" ht="15">
      <c r="B54" s="23">
        <v>43496</v>
      </c>
      <c r="C54" s="24">
        <v>17</v>
      </c>
      <c r="D54" s="167">
        <v>14</v>
      </c>
      <c r="E54" s="168"/>
      <c r="F54" s="167">
        <v>2</v>
      </c>
      <c r="G54" s="168"/>
      <c r="H54" s="167">
        <v>1</v>
      </c>
      <c r="I54" s="168"/>
    </row>
    <row r="55" spans="2:9" ht="15.75" thickBot="1">
      <c r="B55" s="34"/>
      <c r="C55" s="34"/>
      <c r="D55" s="180"/>
      <c r="E55" s="180"/>
      <c r="F55" s="185"/>
      <c r="G55" s="185"/>
      <c r="H55" s="199"/>
      <c r="I55" s="199"/>
    </row>
    <row r="56" spans="2:9" ht="15.75" thickBot="1">
      <c r="B56" s="35" t="s">
        <v>25</v>
      </c>
      <c r="C56" s="69">
        <f>SUM(C24:C55)</f>
        <v>55</v>
      </c>
      <c r="D56" s="181">
        <f>SUM(D24:D55)</f>
        <v>33</v>
      </c>
      <c r="E56" s="182"/>
      <c r="F56" s="181">
        <f>SUM(F24:F55)</f>
        <v>16</v>
      </c>
      <c r="G56" s="182"/>
      <c r="H56" s="200">
        <f>SUM(H24:H55)</f>
        <v>6</v>
      </c>
      <c r="I56" s="201"/>
    </row>
    <row r="57" spans="2:9" ht="15">
      <c r="B57" s="10"/>
      <c r="C57" s="10"/>
      <c r="D57" s="179"/>
      <c r="E57" s="179"/>
      <c r="F57" s="179"/>
      <c r="G57" s="179"/>
      <c r="H57" s="10"/>
      <c r="I57" s="10"/>
    </row>
    <row r="58" spans="2:9" ht="15">
      <c r="B58" s="10"/>
      <c r="C58" s="10"/>
      <c r="D58" s="10"/>
      <c r="E58" s="10"/>
      <c r="F58" s="179"/>
      <c r="G58" s="179"/>
      <c r="H58" s="10"/>
      <c r="I58" s="10"/>
    </row>
    <row r="59" spans="2:9" ht="15">
      <c r="B59" s="10"/>
      <c r="C59" s="10"/>
      <c r="D59" s="10"/>
      <c r="E59" s="10"/>
      <c r="F59" s="179"/>
      <c r="G59" s="179"/>
      <c r="H59" s="10"/>
      <c r="I59" s="10"/>
    </row>
    <row r="60" spans="2:9" ht="15">
      <c r="B60" s="10"/>
      <c r="C60" s="10"/>
      <c r="D60" s="10"/>
      <c r="E60" s="10"/>
      <c r="F60" s="179"/>
      <c r="G60" s="179"/>
      <c r="H60" s="10"/>
      <c r="I60" s="10"/>
    </row>
    <row r="61" spans="2:9" ht="15.75" thickBot="1">
      <c r="B61" s="10"/>
      <c r="C61" s="10"/>
      <c r="D61" s="10"/>
      <c r="E61" s="10"/>
      <c r="F61" s="179"/>
      <c r="G61" s="179"/>
      <c r="H61" s="10"/>
      <c r="I61" s="10"/>
    </row>
    <row r="62" spans="2:9" ht="15.75">
      <c r="B62" s="44" t="s">
        <v>31</v>
      </c>
      <c r="C62" s="45"/>
      <c r="D62" s="46"/>
      <c r="E62" s="47"/>
      <c r="F62" s="192" t="s">
        <v>28</v>
      </c>
      <c r="G62" s="193"/>
      <c r="H62" s="193"/>
      <c r="I62" s="194"/>
    </row>
    <row r="63" spans="2:9" ht="15">
      <c r="B63" s="48"/>
      <c r="C63" s="49"/>
      <c r="D63" s="49"/>
      <c r="E63" s="49"/>
      <c r="F63" s="183" t="s">
        <v>32</v>
      </c>
      <c r="G63" s="184"/>
      <c r="H63" s="211" t="s">
        <v>3</v>
      </c>
      <c r="I63" s="212"/>
    </row>
    <row r="64" spans="2:9" ht="15">
      <c r="B64" s="42" t="s">
        <v>29</v>
      </c>
      <c r="C64" s="19">
        <v>101</v>
      </c>
      <c r="D64" s="197">
        <f>C64/C67</f>
        <v>0.4122448979591837</v>
      </c>
      <c r="E64" s="198"/>
      <c r="F64" s="210">
        <v>24</v>
      </c>
      <c r="G64" s="153"/>
      <c r="H64" s="167">
        <v>77</v>
      </c>
      <c r="I64" s="215"/>
    </row>
    <row r="65" spans="2:9" ht="15">
      <c r="B65" s="42" t="s">
        <v>30</v>
      </c>
      <c r="C65" s="19">
        <v>144</v>
      </c>
      <c r="D65" s="197">
        <f>C65/C67</f>
        <v>0.5877551020408164</v>
      </c>
      <c r="E65" s="198"/>
      <c r="F65" s="210">
        <v>0</v>
      </c>
      <c r="G65" s="153"/>
      <c r="H65" s="167">
        <v>144</v>
      </c>
      <c r="I65" s="215"/>
    </row>
    <row r="66" spans="2:9" ht="15.75" thickBot="1">
      <c r="B66" s="43" t="s">
        <v>15</v>
      </c>
      <c r="C66" s="41">
        <v>0</v>
      </c>
      <c r="D66" s="195">
        <f>C66/C67</f>
        <v>0</v>
      </c>
      <c r="E66" s="196"/>
      <c r="F66" s="209">
        <v>0</v>
      </c>
      <c r="G66" s="185"/>
      <c r="H66" s="213">
        <v>0</v>
      </c>
      <c r="I66" s="214"/>
    </row>
    <row r="67" spans="2:9" ht="15.75" thickBot="1">
      <c r="B67" s="50" t="s">
        <v>33</v>
      </c>
      <c r="C67" s="51">
        <f>SUM(C64:C66)</f>
        <v>245</v>
      </c>
      <c r="D67" s="205">
        <f>SUM(D64:D66)</f>
        <v>1</v>
      </c>
      <c r="E67" s="206"/>
      <c r="F67" s="207">
        <f>SUM(F64:F66)</f>
        <v>24</v>
      </c>
      <c r="G67" s="208"/>
      <c r="H67" s="207">
        <f>SUM(H64:H66)</f>
        <v>221</v>
      </c>
      <c r="I67" s="208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  <row r="82" spans="2:9" ht="15">
      <c r="B82" s="10"/>
      <c r="C82" s="10"/>
      <c r="D82" s="10"/>
      <c r="E82" s="10"/>
      <c r="F82" s="10"/>
      <c r="G82" s="10"/>
      <c r="H82" s="10"/>
      <c r="I82" s="10"/>
    </row>
    <row r="83" spans="2:9" ht="15">
      <c r="B83" s="10"/>
      <c r="C83" s="10"/>
      <c r="D83" s="10"/>
      <c r="E83" s="10"/>
      <c r="F83" s="10"/>
      <c r="G83" s="10"/>
      <c r="H83" s="10"/>
      <c r="I83" s="10"/>
    </row>
    <row r="84" spans="2:9" ht="15">
      <c r="B84" s="10"/>
      <c r="C84" s="10"/>
      <c r="D84" s="10"/>
      <c r="E84" s="10"/>
      <c r="F84" s="10"/>
      <c r="G84" s="10"/>
      <c r="H84" s="10"/>
      <c r="I84" s="10"/>
    </row>
    <row r="85" spans="2:9" ht="15">
      <c r="B85" s="10"/>
      <c r="C85" s="10"/>
      <c r="D85" s="10"/>
      <c r="E85" s="10"/>
      <c r="F85" s="10"/>
      <c r="G85" s="10"/>
      <c r="H85" s="10"/>
      <c r="I85" s="10"/>
    </row>
    <row r="86" spans="2:9" ht="15">
      <c r="B86" s="10"/>
      <c r="C86" s="10"/>
      <c r="D86" s="10"/>
      <c r="E86" s="10"/>
      <c r="F86" s="10"/>
      <c r="G86" s="10"/>
      <c r="H86" s="10"/>
      <c r="I86" s="10"/>
    </row>
    <row r="87" spans="2:9" ht="15">
      <c r="B87" s="10"/>
      <c r="C87" s="10"/>
      <c r="D87" s="10"/>
      <c r="E87" s="10"/>
      <c r="F87" s="10"/>
      <c r="G87" s="10"/>
      <c r="H87" s="10"/>
      <c r="I87" s="10"/>
    </row>
    <row r="88" spans="2:9" ht="15">
      <c r="B88" s="10"/>
      <c r="C88" s="10"/>
      <c r="D88" s="10"/>
      <c r="E88" s="10"/>
      <c r="F88" s="10"/>
      <c r="G88" s="10"/>
      <c r="H88" s="10"/>
      <c r="I88" s="10"/>
    </row>
    <row r="89" spans="2:9" ht="15">
      <c r="B89" s="10"/>
      <c r="C89" s="10"/>
      <c r="D89" s="10"/>
      <c r="E89" s="10"/>
      <c r="F89" s="10"/>
      <c r="G89" s="10"/>
      <c r="H89" s="10"/>
      <c r="I89" s="10"/>
    </row>
    <row r="90" spans="2:9" ht="15">
      <c r="B90" s="10"/>
      <c r="C90" s="10"/>
      <c r="D90" s="10"/>
      <c r="E90" s="10"/>
      <c r="F90" s="10"/>
      <c r="G90" s="10"/>
      <c r="H90" s="10"/>
      <c r="I90" s="10"/>
    </row>
    <row r="91" spans="2:9" ht="15">
      <c r="B91" s="10"/>
      <c r="C91" s="10"/>
      <c r="D91" s="10"/>
      <c r="E91" s="10"/>
      <c r="F91" s="10"/>
      <c r="G91" s="10"/>
      <c r="H91" s="10"/>
      <c r="I91" s="10"/>
    </row>
    <row r="92" spans="2:9" ht="15">
      <c r="B92" s="10"/>
      <c r="C92" s="10"/>
      <c r="D92" s="10"/>
      <c r="E92" s="10"/>
      <c r="F92" s="10"/>
      <c r="G92" s="10"/>
      <c r="H92" s="10"/>
      <c r="I92" s="10"/>
    </row>
    <row r="93" spans="2:9" ht="15">
      <c r="B93" s="10"/>
      <c r="C93" s="10"/>
      <c r="D93" s="10"/>
      <c r="E93" s="10"/>
      <c r="F93" s="10"/>
      <c r="G93" s="10"/>
      <c r="H93" s="10"/>
      <c r="I93" s="10"/>
    </row>
    <row r="94" spans="2:9" ht="15">
      <c r="B94" s="10"/>
      <c r="C94" s="10"/>
      <c r="D94" s="10"/>
      <c r="E94" s="10"/>
      <c r="F94" s="10"/>
      <c r="G94" s="10"/>
      <c r="H94" s="10"/>
      <c r="I94" s="10"/>
    </row>
    <row r="95" spans="2:9" ht="15">
      <c r="B95" s="10"/>
      <c r="C95" s="10"/>
      <c r="D95" s="10"/>
      <c r="E95" s="10"/>
      <c r="F95" s="10"/>
      <c r="G95" s="10"/>
      <c r="H95" s="10"/>
      <c r="I95" s="10"/>
    </row>
    <row r="96" spans="2:9" ht="15">
      <c r="B96" s="10"/>
      <c r="C96" s="10"/>
      <c r="D96" s="10"/>
      <c r="E96" s="10"/>
      <c r="F96" s="10"/>
      <c r="G96" s="10"/>
      <c r="H96" s="10"/>
      <c r="I96" s="10"/>
    </row>
    <row r="97" spans="2:9" ht="15">
      <c r="B97" s="10"/>
      <c r="C97" s="10"/>
      <c r="D97" s="10"/>
      <c r="E97" s="10"/>
      <c r="F97" s="10"/>
      <c r="G97" s="10"/>
      <c r="H97" s="10"/>
      <c r="I97" s="10"/>
    </row>
    <row r="98" spans="2:9" ht="15">
      <c r="B98" s="10"/>
      <c r="C98" s="10"/>
      <c r="D98" s="10"/>
      <c r="E98" s="10"/>
      <c r="F98" s="10"/>
      <c r="G98" s="10"/>
      <c r="H98" s="10"/>
      <c r="I98" s="10"/>
    </row>
    <row r="99" spans="2:9" ht="15">
      <c r="B99" s="10"/>
      <c r="C99" s="10"/>
      <c r="D99" s="10"/>
      <c r="E99" s="10"/>
      <c r="F99" s="10"/>
      <c r="G99" s="10"/>
      <c r="H99" s="10"/>
      <c r="I99" s="10"/>
    </row>
    <row r="100" spans="2:9" ht="15">
      <c r="B100" s="10"/>
      <c r="C100" s="10"/>
      <c r="D100" s="10"/>
      <c r="E100" s="10"/>
      <c r="F100" s="10"/>
      <c r="G100" s="10"/>
      <c r="H100" s="10"/>
      <c r="I100" s="10"/>
    </row>
    <row r="101" spans="2:9" ht="15">
      <c r="B101" s="10"/>
      <c r="C101" s="10"/>
      <c r="D101" s="10"/>
      <c r="E101" s="10"/>
      <c r="F101" s="10"/>
      <c r="G101" s="10"/>
      <c r="H101" s="10"/>
      <c r="I101" s="10"/>
    </row>
    <row r="102" spans="2:9" ht="15">
      <c r="B102" s="10"/>
      <c r="C102" s="10"/>
      <c r="D102" s="10"/>
      <c r="E102" s="10"/>
      <c r="F102" s="10"/>
      <c r="G102" s="10"/>
      <c r="H102" s="10"/>
      <c r="I102" s="10"/>
    </row>
    <row r="103" spans="2:9" ht="15">
      <c r="B103" s="10"/>
      <c r="C103" s="10"/>
      <c r="D103" s="10"/>
      <c r="E103" s="10"/>
      <c r="F103" s="10"/>
      <c r="G103" s="10"/>
      <c r="H103" s="10"/>
      <c r="I103" s="10"/>
    </row>
    <row r="104" spans="2:9" ht="15">
      <c r="B104" s="10"/>
      <c r="C104" s="10"/>
      <c r="D104" s="10"/>
      <c r="E104" s="10"/>
      <c r="F104" s="10"/>
      <c r="G104" s="10"/>
      <c r="H104" s="10"/>
      <c r="I104" s="10"/>
    </row>
    <row r="105" spans="2:9" ht="15">
      <c r="B105" s="10"/>
      <c r="C105" s="10"/>
      <c r="D105" s="10"/>
      <c r="E105" s="10"/>
      <c r="F105" s="10"/>
      <c r="G105" s="10"/>
      <c r="H105" s="10"/>
      <c r="I105" s="10"/>
    </row>
    <row r="106" spans="2:9" ht="15">
      <c r="B106" s="10"/>
      <c r="C106" s="10"/>
      <c r="D106" s="10"/>
      <c r="E106" s="10"/>
      <c r="F106" s="10"/>
      <c r="G106" s="10"/>
      <c r="H106" s="10"/>
      <c r="I106" s="10"/>
    </row>
    <row r="107" spans="2:9" ht="15">
      <c r="B107" s="10"/>
      <c r="C107" s="10"/>
      <c r="D107" s="10"/>
      <c r="E107" s="10"/>
      <c r="F107" s="10"/>
      <c r="G107" s="10"/>
      <c r="H107" s="10"/>
      <c r="I107" s="10"/>
    </row>
    <row r="108" spans="2:9" ht="15">
      <c r="B108" s="10"/>
      <c r="C108" s="10"/>
      <c r="D108" s="10"/>
      <c r="E108" s="10"/>
      <c r="F108" s="10"/>
      <c r="G108" s="10"/>
      <c r="H108" s="10"/>
      <c r="I108" s="10"/>
    </row>
    <row r="109" spans="2:9" ht="15">
      <c r="B109" s="10"/>
      <c r="C109" s="10"/>
      <c r="D109" s="10"/>
      <c r="E109" s="10"/>
      <c r="F109" s="10"/>
      <c r="G109" s="10"/>
      <c r="H109" s="10"/>
      <c r="I109" s="10"/>
    </row>
    <row r="110" spans="2:9" ht="15">
      <c r="B110" s="10"/>
      <c r="C110" s="10"/>
      <c r="D110" s="10"/>
      <c r="E110" s="10"/>
      <c r="F110" s="10"/>
      <c r="G110" s="10"/>
      <c r="H110" s="10"/>
      <c r="I110" s="10"/>
    </row>
    <row r="111" spans="2:9" ht="15">
      <c r="B111" s="10"/>
      <c r="C111" s="10"/>
      <c r="D111" s="10"/>
      <c r="E111" s="10"/>
      <c r="F111" s="10"/>
      <c r="G111" s="10"/>
      <c r="H111" s="10"/>
      <c r="I111" s="10"/>
    </row>
    <row r="112" spans="2:9" ht="15">
      <c r="B112" s="10"/>
      <c r="C112" s="10"/>
      <c r="D112" s="10"/>
      <c r="E112" s="10"/>
      <c r="F112" s="10"/>
      <c r="G112" s="10"/>
      <c r="H112" s="10"/>
      <c r="I112" s="10"/>
    </row>
    <row r="113" spans="2:9" ht="15">
      <c r="B113" s="10"/>
      <c r="C113" s="10"/>
      <c r="D113" s="10"/>
      <c r="E113" s="10"/>
      <c r="F113" s="10"/>
      <c r="G113" s="10"/>
      <c r="H113" s="10"/>
      <c r="I113" s="10"/>
    </row>
    <row r="114" spans="2:9" ht="15">
      <c r="B114" s="10"/>
      <c r="C114" s="10"/>
      <c r="D114" s="10"/>
      <c r="E114" s="10"/>
      <c r="F114" s="10"/>
      <c r="G114" s="10"/>
      <c r="H114" s="10"/>
      <c r="I114" s="10"/>
    </row>
    <row r="115" spans="2:9" ht="15">
      <c r="B115" s="10"/>
      <c r="C115" s="10"/>
      <c r="D115" s="10"/>
      <c r="E115" s="10"/>
      <c r="F115" s="10"/>
      <c r="G115" s="10"/>
      <c r="H115" s="10"/>
      <c r="I115" s="10"/>
    </row>
    <row r="116" spans="2:9" ht="15">
      <c r="B116" s="10"/>
      <c r="C116" s="10"/>
      <c r="D116" s="10"/>
      <c r="E116" s="10"/>
      <c r="F116" s="10"/>
      <c r="G116" s="10"/>
      <c r="H116" s="10"/>
      <c r="I116" s="10"/>
    </row>
    <row r="117" spans="2:9" ht="15">
      <c r="B117" s="10"/>
      <c r="C117" s="10"/>
      <c r="D117" s="10"/>
      <c r="E117" s="10"/>
      <c r="F117" s="10"/>
      <c r="G117" s="10"/>
      <c r="H117" s="10"/>
      <c r="I117" s="10"/>
    </row>
    <row r="118" spans="2:9" ht="15">
      <c r="B118" s="10"/>
      <c r="C118" s="10"/>
      <c r="D118" s="10"/>
      <c r="E118" s="10"/>
      <c r="F118" s="10"/>
      <c r="G118" s="10"/>
      <c r="H118" s="10"/>
      <c r="I118" s="10"/>
    </row>
    <row r="119" spans="2:9" ht="15">
      <c r="B119" s="10"/>
      <c r="C119" s="10"/>
      <c r="D119" s="10"/>
      <c r="E119" s="10"/>
      <c r="F119" s="10"/>
      <c r="G119" s="10"/>
      <c r="H119" s="10"/>
      <c r="I119" s="10"/>
    </row>
    <row r="120" spans="2:9" ht="15">
      <c r="B120" s="10"/>
      <c r="C120" s="10"/>
      <c r="D120" s="10"/>
      <c r="E120" s="10"/>
      <c r="F120" s="10"/>
      <c r="G120" s="10"/>
      <c r="H120" s="10"/>
      <c r="I120" s="10"/>
    </row>
    <row r="121" spans="2:9" ht="15">
      <c r="B121" s="10"/>
      <c r="C121" s="10"/>
      <c r="D121" s="10"/>
      <c r="E121" s="10"/>
      <c r="F121" s="10"/>
      <c r="G121" s="10"/>
      <c r="H121" s="10"/>
      <c r="I121" s="10"/>
    </row>
    <row r="122" spans="2:9" ht="15">
      <c r="B122" s="10"/>
      <c r="C122" s="10"/>
      <c r="D122" s="10"/>
      <c r="E122" s="10"/>
      <c r="F122" s="10"/>
      <c r="G122" s="10"/>
      <c r="H122" s="10"/>
      <c r="I122" s="10"/>
    </row>
    <row r="123" spans="2:9" ht="15">
      <c r="B123" s="10"/>
      <c r="C123" s="10"/>
      <c r="D123" s="10"/>
      <c r="E123" s="10"/>
      <c r="F123" s="10"/>
      <c r="G123" s="10"/>
      <c r="H123" s="10"/>
      <c r="I123" s="10"/>
    </row>
    <row r="124" spans="2:9" ht="15">
      <c r="B124" s="10"/>
      <c r="C124" s="10"/>
      <c r="D124" s="10"/>
      <c r="E124" s="10"/>
      <c r="F124" s="10"/>
      <c r="G124" s="10"/>
      <c r="H124" s="10"/>
      <c r="I124" s="10"/>
    </row>
    <row r="125" spans="2:9" ht="15">
      <c r="B125" s="10"/>
      <c r="C125" s="10"/>
      <c r="D125" s="10"/>
      <c r="E125" s="10"/>
      <c r="F125" s="10"/>
      <c r="G125" s="10"/>
      <c r="H125" s="10"/>
      <c r="I125" s="10"/>
    </row>
    <row r="126" spans="2:9" ht="15">
      <c r="B126" s="10"/>
      <c r="C126" s="10"/>
      <c r="D126" s="10"/>
      <c r="E126" s="10"/>
      <c r="F126" s="10"/>
      <c r="G126" s="10"/>
      <c r="H126" s="10"/>
      <c r="I126" s="10"/>
    </row>
    <row r="127" spans="2:9" ht="15">
      <c r="B127" s="10"/>
      <c r="C127" s="10"/>
      <c r="D127" s="10"/>
      <c r="E127" s="10"/>
      <c r="F127" s="10"/>
      <c r="G127" s="10"/>
      <c r="H127" s="10"/>
      <c r="I127" s="10"/>
    </row>
    <row r="128" spans="2:9" ht="15">
      <c r="B128" s="10"/>
      <c r="C128" s="10"/>
      <c r="D128" s="10"/>
      <c r="E128" s="10"/>
      <c r="F128" s="10"/>
      <c r="G128" s="10"/>
      <c r="H128" s="10"/>
      <c r="I128" s="10"/>
    </row>
    <row r="129" spans="2:9" ht="15">
      <c r="B129" s="10"/>
      <c r="C129" s="10"/>
      <c r="D129" s="10"/>
      <c r="E129" s="10"/>
      <c r="F129" s="10"/>
      <c r="G129" s="10"/>
      <c r="H129" s="10"/>
      <c r="I129" s="10"/>
    </row>
    <row r="130" spans="2:9" ht="15">
      <c r="B130" s="10"/>
      <c r="C130" s="10"/>
      <c r="D130" s="10"/>
      <c r="E130" s="10"/>
      <c r="F130" s="10"/>
      <c r="G130" s="10"/>
      <c r="H130" s="10"/>
      <c r="I130" s="10"/>
    </row>
    <row r="131" spans="2:9" ht="15">
      <c r="B131" s="10"/>
      <c r="C131" s="10"/>
      <c r="D131" s="10"/>
      <c r="E131" s="10"/>
      <c r="F131" s="10"/>
      <c r="G131" s="10"/>
      <c r="H131" s="10"/>
      <c r="I131" s="10"/>
    </row>
  </sheetData>
  <sheetProtection/>
  <mergeCells count="148">
    <mergeCell ref="D67:E67"/>
    <mergeCell ref="H67:I67"/>
    <mergeCell ref="F66:G66"/>
    <mergeCell ref="F65:G65"/>
    <mergeCell ref="F64:G64"/>
    <mergeCell ref="H63:I63"/>
    <mergeCell ref="H66:I66"/>
    <mergeCell ref="H65:I65"/>
    <mergeCell ref="H64:I64"/>
    <mergeCell ref="F67:G67"/>
    <mergeCell ref="B3:I3"/>
    <mergeCell ref="B7:I7"/>
    <mergeCell ref="B20:G20"/>
    <mergeCell ref="F62:I62"/>
    <mergeCell ref="D66:E66"/>
    <mergeCell ref="D65:E65"/>
    <mergeCell ref="D64:E64"/>
    <mergeCell ref="H52:I52"/>
    <mergeCell ref="H53:I53"/>
    <mergeCell ref="H54:I54"/>
    <mergeCell ref="H55:I55"/>
    <mergeCell ref="H56:I56"/>
    <mergeCell ref="B4:I4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H35:I35"/>
    <mergeCell ref="F60:G60"/>
    <mergeCell ref="F61:G61"/>
    <mergeCell ref="F63:G63"/>
    <mergeCell ref="H24:I24"/>
    <mergeCell ref="H28:I28"/>
    <mergeCell ref="H27:I27"/>
    <mergeCell ref="H26:I26"/>
    <mergeCell ref="H25:I25"/>
    <mergeCell ref="H29:I29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30:G30"/>
    <mergeCell ref="F31:G31"/>
    <mergeCell ref="D54:E54"/>
    <mergeCell ref="D55:E55"/>
    <mergeCell ref="D56:E56"/>
    <mergeCell ref="D26:E26"/>
    <mergeCell ref="D25:E25"/>
    <mergeCell ref="D24:E24"/>
    <mergeCell ref="D32:E32"/>
    <mergeCell ref="D31:E31"/>
    <mergeCell ref="D30:E30"/>
    <mergeCell ref="D29:E29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D57:E57"/>
    <mergeCell ref="F28:G28"/>
    <mergeCell ref="F27:G27"/>
    <mergeCell ref="F32:G32"/>
    <mergeCell ref="F33:G33"/>
    <mergeCell ref="F34:G34"/>
    <mergeCell ref="F35:G35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28:E28"/>
    <mergeCell ref="D27:E27"/>
    <mergeCell ref="D41:E41"/>
    <mergeCell ref="D34:E34"/>
    <mergeCell ref="D33:E33"/>
    <mergeCell ref="E8:F8"/>
    <mergeCell ref="E11:F11"/>
    <mergeCell ref="E10:F10"/>
    <mergeCell ref="E9:F9"/>
    <mergeCell ref="G11:H11"/>
    <mergeCell ref="G10:H10"/>
    <mergeCell ref="G9:H9"/>
    <mergeCell ref="B14:I14"/>
    <mergeCell ref="E15:F15"/>
    <mergeCell ref="C15:D15"/>
    <mergeCell ref="P44:Q44"/>
    <mergeCell ref="E12:F12"/>
    <mergeCell ref="G12:H12"/>
    <mergeCell ref="H15:I15"/>
    <mergeCell ref="C16:D16"/>
    <mergeCell ref="E16:F16"/>
    <mergeCell ref="H16:I16"/>
    <mergeCell ref="H17:I17"/>
    <mergeCell ref="E17:F17"/>
    <mergeCell ref="C17:D17"/>
    <mergeCell ref="B22:I22"/>
    <mergeCell ref="H23:I23"/>
    <mergeCell ref="F23:G23"/>
    <mergeCell ref="D23:E23"/>
    <mergeCell ref="D40:E40"/>
    <mergeCell ref="D39:E39"/>
    <mergeCell ref="D38:E38"/>
    <mergeCell ref="D37:E37"/>
    <mergeCell ref="D36:E36"/>
    <mergeCell ref="D35:E35"/>
    <mergeCell ref="F26:G26"/>
    <mergeCell ref="F25:G25"/>
    <mergeCell ref="F24:G24"/>
    <mergeCell ref="F29:G2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B1">
      <selection activeCell="N15" sqref="N15"/>
    </sheetView>
  </sheetViews>
  <sheetFormatPr defaultColWidth="9.140625" defaultRowHeight="15"/>
  <cols>
    <col min="2" max="2" width="26.00390625" style="0" customWidth="1"/>
    <col min="3" max="3" width="12.421875" style="0" customWidth="1"/>
    <col min="4" max="4" width="15.7109375" style="0" customWidth="1"/>
    <col min="5" max="5" width="12.28125" style="0" customWidth="1"/>
    <col min="6" max="6" width="15.57421875" style="0" customWidth="1"/>
    <col min="7" max="7" width="33.00390625" style="0" customWidth="1"/>
    <col min="8" max="8" width="7.421875" style="0" customWidth="1"/>
    <col min="9" max="9" width="26.42187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43739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228</v>
      </c>
    </row>
    <row r="9" spans="2:9" ht="15">
      <c r="B9" s="38" t="s">
        <v>14</v>
      </c>
      <c r="C9" s="13" t="s">
        <v>3</v>
      </c>
      <c r="D9" s="98">
        <v>170</v>
      </c>
      <c r="E9" s="167">
        <v>7</v>
      </c>
      <c r="F9" s="168"/>
      <c r="G9" s="171" t="s">
        <v>18</v>
      </c>
      <c r="H9" s="172"/>
      <c r="I9" s="80">
        <f>D9/SUM(D9:E9)</f>
        <v>0.96045197740113</v>
      </c>
    </row>
    <row r="10" spans="2:9" ht="15">
      <c r="B10" s="38" t="s">
        <v>12</v>
      </c>
      <c r="C10" s="13" t="s">
        <v>4</v>
      </c>
      <c r="D10" s="98">
        <v>8</v>
      </c>
      <c r="E10" s="167">
        <v>9</v>
      </c>
      <c r="F10" s="168"/>
      <c r="G10" s="171" t="s">
        <v>17</v>
      </c>
      <c r="H10" s="172"/>
      <c r="I10" s="80">
        <f>D10/SUM(D10:E10)</f>
        <v>0.47058823529411764</v>
      </c>
    </row>
    <row r="11" spans="2:11" ht="15">
      <c r="B11" s="53" t="s">
        <v>34</v>
      </c>
      <c r="C11" s="13" t="s">
        <v>15</v>
      </c>
      <c r="D11" s="98">
        <v>50</v>
      </c>
      <c r="E11" s="167">
        <v>6</v>
      </c>
      <c r="F11" s="168"/>
      <c r="G11" s="169" t="s">
        <v>51</v>
      </c>
      <c r="H11" s="170"/>
      <c r="I11" s="80">
        <f>D11/SUM(D11:E11)</f>
        <v>0.8928571428571429</v>
      </c>
      <c r="K11" t="s">
        <v>50</v>
      </c>
    </row>
    <row r="12" spans="2:9" ht="15">
      <c r="B12" s="97">
        <f>D62</f>
        <v>250</v>
      </c>
      <c r="C12" s="67" t="s">
        <v>36</v>
      </c>
      <c r="D12" s="22">
        <f>SUM(D9:D11)</f>
        <v>228</v>
      </c>
      <c r="E12" s="148">
        <f>SUM(E9:E11)</f>
        <v>22</v>
      </c>
      <c r="F12" s="149"/>
      <c r="G12" s="150" t="s">
        <v>19</v>
      </c>
      <c r="H12" s="151"/>
      <c r="I12" s="81">
        <f>D12/SUM(D12:E12)</f>
        <v>0.912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F62</f>
        <v>78</v>
      </c>
      <c r="C16" s="153">
        <v>4</v>
      </c>
      <c r="D16" s="153"/>
      <c r="E16" s="153">
        <v>40</v>
      </c>
      <c r="F16" s="153"/>
      <c r="G16" s="98">
        <v>34</v>
      </c>
      <c r="H16" s="153"/>
      <c r="I16" s="153"/>
    </row>
    <row r="17" spans="2:9" ht="15">
      <c r="B17" s="99">
        <f>C17+E17+G17+H17</f>
        <v>1</v>
      </c>
      <c r="C17" s="154">
        <f>C16/B16</f>
        <v>0.05128205128205128</v>
      </c>
      <c r="D17" s="154"/>
      <c r="E17" s="154">
        <f>E16/B16</f>
        <v>0.5128205128205128</v>
      </c>
      <c r="F17" s="154"/>
      <c r="G17" s="99">
        <f>G16/B16</f>
        <v>0.4358974358974359</v>
      </c>
      <c r="H17" s="154">
        <f>H16/B16</f>
        <v>0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7</v>
      </c>
      <c r="I20" s="65">
        <f>H20/SUM(D12:E12)</f>
        <v>0.028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70">
        <v>43739</v>
      </c>
      <c r="C24" s="71">
        <v>15</v>
      </c>
      <c r="D24" s="216">
        <v>14</v>
      </c>
      <c r="E24" s="217"/>
      <c r="F24" s="216"/>
      <c r="G24" s="217"/>
      <c r="H24" s="216">
        <v>1</v>
      </c>
      <c r="I24" s="217"/>
    </row>
    <row r="25" spans="2:9" ht="15">
      <c r="B25" s="70">
        <v>43740</v>
      </c>
      <c r="C25" s="71">
        <v>17</v>
      </c>
      <c r="D25" s="216">
        <v>12</v>
      </c>
      <c r="E25" s="217"/>
      <c r="F25" s="216">
        <v>2</v>
      </c>
      <c r="G25" s="217"/>
      <c r="H25" s="216">
        <v>3</v>
      </c>
      <c r="I25" s="217"/>
    </row>
    <row r="26" spans="2:9" ht="15">
      <c r="B26" s="70">
        <v>43741</v>
      </c>
      <c r="C26" s="71">
        <v>19</v>
      </c>
      <c r="D26" s="216">
        <v>13</v>
      </c>
      <c r="E26" s="217"/>
      <c r="F26" s="216">
        <v>3</v>
      </c>
      <c r="G26" s="217"/>
      <c r="H26" s="216">
        <v>3</v>
      </c>
      <c r="I26" s="217"/>
    </row>
    <row r="27" spans="2:9" ht="15">
      <c r="B27" s="70">
        <v>43742</v>
      </c>
      <c r="C27" s="71">
        <v>17</v>
      </c>
      <c r="D27" s="216">
        <v>12</v>
      </c>
      <c r="E27" s="217"/>
      <c r="F27" s="216">
        <v>5</v>
      </c>
      <c r="G27" s="217"/>
      <c r="H27" s="216"/>
      <c r="I27" s="217"/>
    </row>
    <row r="28" spans="2:9" ht="15">
      <c r="B28" s="125">
        <v>43743</v>
      </c>
      <c r="C28" s="132"/>
      <c r="D28" s="233"/>
      <c r="E28" s="233"/>
      <c r="F28" s="234"/>
      <c r="G28" s="233"/>
      <c r="H28" s="233"/>
      <c r="I28" s="233"/>
    </row>
    <row r="29" spans="2:9" ht="15">
      <c r="B29" s="114">
        <v>43744</v>
      </c>
      <c r="C29" s="132"/>
      <c r="D29" s="233"/>
      <c r="E29" s="233"/>
      <c r="F29" s="234"/>
      <c r="G29" s="233"/>
      <c r="H29" s="233"/>
      <c r="I29" s="233"/>
    </row>
    <row r="30" spans="2:9" ht="15">
      <c r="B30" s="116">
        <v>43745</v>
      </c>
      <c r="C30" s="113">
        <v>15</v>
      </c>
      <c r="D30" s="231">
        <v>8</v>
      </c>
      <c r="E30" s="231"/>
      <c r="F30" s="232">
        <v>4</v>
      </c>
      <c r="G30" s="231"/>
      <c r="H30" s="231">
        <v>3</v>
      </c>
      <c r="I30" s="231"/>
    </row>
    <row r="31" spans="2:9" ht="15">
      <c r="B31" s="116">
        <v>43746</v>
      </c>
      <c r="C31" s="113">
        <v>15</v>
      </c>
      <c r="D31" s="231">
        <v>11</v>
      </c>
      <c r="E31" s="231"/>
      <c r="F31" s="232">
        <v>3</v>
      </c>
      <c r="G31" s="231"/>
      <c r="H31" s="231">
        <v>1</v>
      </c>
      <c r="I31" s="231"/>
    </row>
    <row r="32" spans="2:9" ht="15">
      <c r="B32" s="116">
        <v>43747</v>
      </c>
      <c r="C32" s="113">
        <v>19</v>
      </c>
      <c r="D32" s="231">
        <v>19</v>
      </c>
      <c r="E32" s="231"/>
      <c r="F32" s="232"/>
      <c r="G32" s="231"/>
      <c r="H32" s="231"/>
      <c r="I32" s="231"/>
    </row>
    <row r="33" spans="2:9" ht="15">
      <c r="B33" s="112">
        <v>43748</v>
      </c>
      <c r="C33" s="113">
        <v>18</v>
      </c>
      <c r="D33" s="231">
        <v>13</v>
      </c>
      <c r="E33" s="231"/>
      <c r="F33" s="231">
        <v>4</v>
      </c>
      <c r="G33" s="231"/>
      <c r="H33" s="231">
        <v>1</v>
      </c>
      <c r="I33" s="231"/>
    </row>
    <row r="34" spans="2:9" ht="15">
      <c r="B34" s="70">
        <v>43749</v>
      </c>
      <c r="C34" s="71">
        <v>15</v>
      </c>
      <c r="D34" s="216">
        <v>11</v>
      </c>
      <c r="E34" s="217"/>
      <c r="F34" s="216">
        <v>3</v>
      </c>
      <c r="G34" s="217"/>
      <c r="H34" s="216">
        <v>1</v>
      </c>
      <c r="I34" s="217"/>
    </row>
    <row r="35" spans="2:9" ht="15">
      <c r="B35" s="70">
        <v>43752</v>
      </c>
      <c r="C35" s="71">
        <v>15</v>
      </c>
      <c r="D35" s="216">
        <v>7</v>
      </c>
      <c r="E35" s="217"/>
      <c r="F35" s="216">
        <v>5</v>
      </c>
      <c r="G35" s="217"/>
      <c r="H35" s="216">
        <v>3</v>
      </c>
      <c r="I35" s="217"/>
    </row>
    <row r="36" spans="2:9" ht="15">
      <c r="B36" s="70">
        <v>43753</v>
      </c>
      <c r="C36" s="71">
        <v>16</v>
      </c>
      <c r="D36" s="216">
        <v>14</v>
      </c>
      <c r="E36" s="217"/>
      <c r="F36" s="216">
        <v>2</v>
      </c>
      <c r="G36" s="217"/>
      <c r="H36" s="216"/>
      <c r="I36" s="217"/>
    </row>
    <row r="37" spans="2:9" ht="15">
      <c r="B37" s="70">
        <v>43754</v>
      </c>
      <c r="C37" s="71">
        <v>18</v>
      </c>
      <c r="D37" s="216">
        <v>13</v>
      </c>
      <c r="E37" s="217"/>
      <c r="F37" s="216">
        <v>4</v>
      </c>
      <c r="G37" s="217"/>
      <c r="H37" s="216">
        <v>1</v>
      </c>
      <c r="I37" s="217"/>
    </row>
    <row r="38" spans="2:9" ht="15">
      <c r="B38" s="112">
        <v>43755</v>
      </c>
      <c r="C38" s="113">
        <v>20</v>
      </c>
      <c r="D38" s="231">
        <v>12</v>
      </c>
      <c r="E38" s="231"/>
      <c r="F38" s="231">
        <v>6</v>
      </c>
      <c r="G38" s="231"/>
      <c r="H38" s="231">
        <v>2</v>
      </c>
      <c r="I38" s="231"/>
    </row>
    <row r="39" spans="2:9" ht="15">
      <c r="B39" s="70">
        <v>43756</v>
      </c>
      <c r="C39" s="71">
        <v>15</v>
      </c>
      <c r="D39" s="216">
        <v>6</v>
      </c>
      <c r="E39" s="217"/>
      <c r="F39" s="216">
        <v>6</v>
      </c>
      <c r="G39" s="217"/>
      <c r="H39" s="216">
        <v>3</v>
      </c>
      <c r="I39" s="217"/>
    </row>
    <row r="40" spans="2:9" ht="15">
      <c r="B40" s="61">
        <v>43757</v>
      </c>
      <c r="C40" s="62"/>
      <c r="D40" s="163"/>
      <c r="E40" s="164"/>
      <c r="F40" s="163"/>
      <c r="G40" s="164"/>
      <c r="H40" s="163"/>
      <c r="I40" s="164"/>
    </row>
    <row r="41" spans="2:9" ht="15">
      <c r="B41" s="61">
        <v>43758</v>
      </c>
      <c r="C41" s="62"/>
      <c r="D41" s="163"/>
      <c r="E41" s="164"/>
      <c r="F41" s="163"/>
      <c r="G41" s="164"/>
      <c r="H41" s="163"/>
      <c r="I41" s="164"/>
    </row>
    <row r="42" spans="2:9" ht="15">
      <c r="B42" s="70">
        <v>43759</v>
      </c>
      <c r="C42" s="71">
        <v>15</v>
      </c>
      <c r="D42" s="216">
        <v>7</v>
      </c>
      <c r="E42" s="217"/>
      <c r="F42" s="216">
        <v>3</v>
      </c>
      <c r="G42" s="217"/>
      <c r="H42" s="216">
        <v>5</v>
      </c>
      <c r="I42" s="217"/>
    </row>
    <row r="43" spans="2:9" ht="15">
      <c r="B43" s="70">
        <v>43760</v>
      </c>
      <c r="C43" s="71">
        <v>11</v>
      </c>
      <c r="D43" s="216">
        <v>4</v>
      </c>
      <c r="E43" s="217"/>
      <c r="F43" s="216">
        <v>4</v>
      </c>
      <c r="G43" s="217"/>
      <c r="H43" s="216">
        <v>3</v>
      </c>
      <c r="I43" s="217"/>
    </row>
    <row r="44" spans="2:9" ht="15">
      <c r="B44" s="70">
        <v>43761</v>
      </c>
      <c r="C44" s="71">
        <v>18</v>
      </c>
      <c r="D44" s="216">
        <v>12</v>
      </c>
      <c r="E44" s="217"/>
      <c r="F44" s="216">
        <v>4</v>
      </c>
      <c r="G44" s="217"/>
      <c r="H44" s="216">
        <v>2</v>
      </c>
      <c r="I44" s="217"/>
    </row>
    <row r="45" spans="2:9" ht="15">
      <c r="B45" s="70">
        <v>43762</v>
      </c>
      <c r="C45" s="71">
        <v>18</v>
      </c>
      <c r="D45" s="216">
        <v>12</v>
      </c>
      <c r="E45" s="217"/>
      <c r="F45" s="216">
        <v>3</v>
      </c>
      <c r="G45" s="217"/>
      <c r="H45" s="216">
        <v>3</v>
      </c>
      <c r="I45" s="217"/>
    </row>
    <row r="46" spans="2:9" ht="15">
      <c r="B46" s="70">
        <v>43763</v>
      </c>
      <c r="C46" s="71">
        <v>16</v>
      </c>
      <c r="D46" s="216">
        <v>8</v>
      </c>
      <c r="E46" s="217"/>
      <c r="F46" s="216">
        <v>6</v>
      </c>
      <c r="G46" s="217"/>
      <c r="H46" s="216">
        <v>2</v>
      </c>
      <c r="I46" s="217"/>
    </row>
    <row r="47" spans="2:9" ht="15">
      <c r="B47" s="61">
        <v>43764</v>
      </c>
      <c r="C47" s="62"/>
      <c r="D47" s="163"/>
      <c r="E47" s="164"/>
      <c r="F47" s="163"/>
      <c r="G47" s="164"/>
      <c r="H47" s="163"/>
      <c r="I47" s="164"/>
    </row>
    <row r="48" spans="2:9" ht="15">
      <c r="B48" s="61">
        <v>43765</v>
      </c>
      <c r="C48" s="62"/>
      <c r="D48" s="163"/>
      <c r="E48" s="164"/>
      <c r="F48" s="163"/>
      <c r="G48" s="164"/>
      <c r="H48" s="163"/>
      <c r="I48" s="164"/>
    </row>
    <row r="49" spans="2:9" ht="15">
      <c r="B49" s="61">
        <v>43766</v>
      </c>
      <c r="C49" s="62"/>
      <c r="D49" s="163"/>
      <c r="E49" s="164"/>
      <c r="F49" s="163"/>
      <c r="G49" s="164"/>
      <c r="H49" s="163"/>
      <c r="I49" s="164"/>
    </row>
    <row r="50" spans="2:9" ht="15">
      <c r="B50" s="70">
        <v>43767</v>
      </c>
      <c r="C50" s="71">
        <v>19</v>
      </c>
      <c r="D50" s="216">
        <v>17</v>
      </c>
      <c r="E50" s="217"/>
      <c r="F50" s="216">
        <v>2</v>
      </c>
      <c r="G50" s="217"/>
      <c r="H50" s="110"/>
      <c r="I50" s="111"/>
    </row>
    <row r="51" spans="2:9" ht="15">
      <c r="B51" s="70">
        <v>43768</v>
      </c>
      <c r="C51" s="71">
        <v>18</v>
      </c>
      <c r="D51" s="216">
        <v>15</v>
      </c>
      <c r="E51" s="217"/>
      <c r="F51" s="216">
        <v>3</v>
      </c>
      <c r="G51" s="217"/>
      <c r="H51" s="110"/>
      <c r="I51" s="111"/>
    </row>
    <row r="52" spans="2:9" ht="15">
      <c r="B52" s="70">
        <v>43769</v>
      </c>
      <c r="C52" s="71">
        <v>18</v>
      </c>
      <c r="D52" s="216">
        <v>10</v>
      </c>
      <c r="E52" s="217"/>
      <c r="F52" s="216">
        <v>6</v>
      </c>
      <c r="G52" s="217"/>
      <c r="H52" s="216">
        <v>2</v>
      </c>
      <c r="I52" s="217"/>
    </row>
    <row r="53" spans="2:9" ht="15">
      <c r="B53" s="70"/>
      <c r="C53" s="71"/>
      <c r="D53" s="216"/>
      <c r="E53" s="217"/>
      <c r="F53" s="216"/>
      <c r="G53" s="217"/>
      <c r="H53" s="216"/>
      <c r="I53" s="217"/>
    </row>
    <row r="54" spans="2:9" ht="15">
      <c r="B54" s="70"/>
      <c r="C54" s="71"/>
      <c r="D54" s="216"/>
      <c r="E54" s="217"/>
      <c r="F54" s="216"/>
      <c r="G54" s="217"/>
      <c r="H54" s="216"/>
      <c r="I54" s="217"/>
    </row>
    <row r="55" spans="2:9" ht="15">
      <c r="B55" s="70"/>
      <c r="C55" s="71"/>
      <c r="D55" s="216"/>
      <c r="E55" s="217"/>
      <c r="F55" s="216"/>
      <c r="G55" s="217"/>
      <c r="H55" s="216"/>
      <c r="I55" s="217"/>
    </row>
    <row r="56" spans="2:9" ht="15">
      <c r="B56" s="70"/>
      <c r="C56" s="71"/>
      <c r="D56" s="216"/>
      <c r="E56" s="217"/>
      <c r="F56" s="216"/>
      <c r="G56" s="217"/>
      <c r="H56" s="216"/>
      <c r="I56" s="217"/>
    </row>
    <row r="57" spans="2:9" ht="15">
      <c r="B57" s="70"/>
      <c r="C57" s="71"/>
      <c r="D57" s="216"/>
      <c r="E57" s="217"/>
      <c r="F57" s="216"/>
      <c r="G57" s="217"/>
      <c r="H57" s="216"/>
      <c r="I57" s="217"/>
    </row>
    <row r="58" spans="2:9" ht="15">
      <c r="B58" s="70"/>
      <c r="C58" s="71"/>
      <c r="D58" s="216"/>
      <c r="E58" s="217"/>
      <c r="F58" s="216"/>
      <c r="G58" s="217"/>
      <c r="H58" s="216"/>
      <c r="I58" s="217"/>
    </row>
    <row r="59" spans="2:9" ht="15">
      <c r="B59" s="70"/>
      <c r="C59" s="71"/>
      <c r="D59" s="216"/>
      <c r="E59" s="217"/>
      <c r="F59" s="216"/>
      <c r="G59" s="217"/>
      <c r="H59" s="216"/>
      <c r="I59" s="217"/>
    </row>
    <row r="60" spans="2:9" ht="15">
      <c r="B60" s="70"/>
      <c r="C60" s="71"/>
      <c r="D60" s="216"/>
      <c r="E60" s="217"/>
      <c r="F60" s="216"/>
      <c r="G60" s="217"/>
      <c r="H60" s="216"/>
      <c r="I60" s="217"/>
    </row>
    <row r="61" spans="2:9" ht="15.75" thickBot="1">
      <c r="B61" s="70"/>
      <c r="C61" s="71"/>
      <c r="D61" s="216"/>
      <c r="E61" s="217"/>
      <c r="F61" s="216"/>
      <c r="G61" s="217"/>
      <c r="H61" s="216"/>
      <c r="I61" s="217"/>
    </row>
    <row r="62" spans="2:9" ht="15.75" thickBot="1">
      <c r="B62" s="35" t="s">
        <v>25</v>
      </c>
      <c r="C62" s="69">
        <f>SUM(C24:C61)</f>
        <v>367</v>
      </c>
      <c r="D62" s="200">
        <f>SUM(D24:D61)</f>
        <v>250</v>
      </c>
      <c r="E62" s="201"/>
      <c r="F62" s="200">
        <f>SUM(F24:F61)</f>
        <v>78</v>
      </c>
      <c r="G62" s="201"/>
      <c r="H62" s="106">
        <f>SUM(H24:H61)</f>
        <v>39</v>
      </c>
      <c r="I62" s="107"/>
    </row>
    <row r="65" ht="15.75" thickBot="1"/>
    <row r="66" spans="2:9" ht="15.75">
      <c r="B66" s="44" t="s">
        <v>31</v>
      </c>
      <c r="C66" s="45"/>
      <c r="D66" s="46"/>
      <c r="E66" s="47"/>
      <c r="F66" s="103" t="s">
        <v>28</v>
      </c>
      <c r="G66" s="104"/>
      <c r="H66" s="104"/>
      <c r="I66" s="105"/>
    </row>
    <row r="67" spans="2:9" ht="15">
      <c r="B67" s="48"/>
      <c r="C67" s="49"/>
      <c r="D67" s="49"/>
      <c r="E67" s="49"/>
      <c r="F67" s="230" t="s">
        <v>32</v>
      </c>
      <c r="G67" s="211"/>
      <c r="H67" s="211" t="s">
        <v>3</v>
      </c>
      <c r="I67" s="212"/>
    </row>
    <row r="68" spans="2:9" ht="15">
      <c r="B68" s="42" t="s">
        <v>29</v>
      </c>
      <c r="C68" s="98">
        <v>150</v>
      </c>
      <c r="D68" s="198">
        <f>C68/C71</f>
        <v>0.4983388704318937</v>
      </c>
      <c r="E68" s="226"/>
      <c r="F68" s="229">
        <v>47</v>
      </c>
      <c r="G68" s="168"/>
      <c r="H68" s="167">
        <v>103</v>
      </c>
      <c r="I68" s="215"/>
    </row>
    <row r="69" spans="2:9" ht="15">
      <c r="B69" s="42" t="s">
        <v>30</v>
      </c>
      <c r="C69" s="98">
        <v>98</v>
      </c>
      <c r="D69" s="198">
        <f>C69/C71</f>
        <v>0.32558139534883723</v>
      </c>
      <c r="E69" s="226"/>
      <c r="F69" s="229">
        <v>98</v>
      </c>
      <c r="G69" s="168"/>
      <c r="H69" s="167"/>
      <c r="I69" s="215"/>
    </row>
    <row r="70" spans="2:9" ht="15.75" thickBot="1">
      <c r="B70" s="43" t="s">
        <v>15</v>
      </c>
      <c r="C70" s="102">
        <v>53</v>
      </c>
      <c r="D70" s="224">
        <f>C70/C71</f>
        <v>0.1760797342192691</v>
      </c>
      <c r="E70" s="225"/>
      <c r="F70" s="227">
        <v>53</v>
      </c>
      <c r="G70" s="228"/>
      <c r="H70" s="108"/>
      <c r="I70" s="109"/>
    </row>
    <row r="71" spans="2:9" ht="15.75" thickBot="1">
      <c r="B71" s="50" t="s">
        <v>33</v>
      </c>
      <c r="C71" s="51">
        <f>SUM(C68:C70)</f>
        <v>301</v>
      </c>
      <c r="D71" s="205">
        <f>SUM(D68:D70)</f>
        <v>1</v>
      </c>
      <c r="E71" s="223"/>
      <c r="F71" s="207">
        <f>SUM(F68:F70)</f>
        <v>198</v>
      </c>
      <c r="G71" s="208"/>
      <c r="H71" s="207">
        <f>SUM(H68:H70)</f>
        <v>103</v>
      </c>
      <c r="I71" s="208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54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F51:G51"/>
    <mergeCell ref="D51:E51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69:E69"/>
    <mergeCell ref="F69:G69"/>
    <mergeCell ref="H69:I69"/>
    <mergeCell ref="D70:E70"/>
    <mergeCell ref="F70:G70"/>
    <mergeCell ref="D71:E71"/>
    <mergeCell ref="F71:G71"/>
    <mergeCell ref="H71:I71"/>
    <mergeCell ref="D62:E62"/>
    <mergeCell ref="F62:G62"/>
    <mergeCell ref="F67:G67"/>
    <mergeCell ref="H67:I67"/>
    <mergeCell ref="D68:E68"/>
    <mergeCell ref="F68:G68"/>
    <mergeCell ref="H68:I68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74"/>
  <sheetViews>
    <sheetView showGridLines="0" zoomScalePageLayoutView="0" workbookViewId="0" topLeftCell="A10">
      <selection activeCell="F27" sqref="F27:G27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43770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439</v>
      </c>
    </row>
    <row r="9" spans="2:9" ht="15">
      <c r="B9" s="38" t="s">
        <v>14</v>
      </c>
      <c r="C9" s="13" t="s">
        <v>3</v>
      </c>
      <c r="D9" s="98">
        <v>119</v>
      </c>
      <c r="E9" s="167">
        <v>9</v>
      </c>
      <c r="F9" s="168"/>
      <c r="G9" s="171" t="s">
        <v>18</v>
      </c>
      <c r="H9" s="172"/>
      <c r="I9" s="80">
        <f>D9/SUM(D9:E9)</f>
        <v>0.9296875</v>
      </c>
    </row>
    <row r="10" spans="2:9" ht="15">
      <c r="B10" s="38" t="s">
        <v>12</v>
      </c>
      <c r="C10" s="13" t="s">
        <v>4</v>
      </c>
      <c r="D10" s="98">
        <v>2</v>
      </c>
      <c r="E10" s="167">
        <v>12</v>
      </c>
      <c r="F10" s="168"/>
      <c r="G10" s="171" t="s">
        <v>17</v>
      </c>
      <c r="H10" s="172"/>
      <c r="I10" s="80">
        <f>D10/SUM(D10:E10)</f>
        <v>0.14285714285714285</v>
      </c>
    </row>
    <row r="11" spans="2:11" ht="15">
      <c r="B11" s="53" t="s">
        <v>34</v>
      </c>
      <c r="C11" s="13" t="s">
        <v>15</v>
      </c>
      <c r="D11" s="98">
        <v>318</v>
      </c>
      <c r="E11" s="167">
        <v>13</v>
      </c>
      <c r="F11" s="168"/>
      <c r="G11" s="169" t="s">
        <v>51</v>
      </c>
      <c r="H11" s="170"/>
      <c r="I11" s="80">
        <f>D11/SUM(D11:E11)</f>
        <v>0.9607250755287009</v>
      </c>
      <c r="K11" t="s">
        <v>50</v>
      </c>
    </row>
    <row r="12" spans="2:9" ht="15">
      <c r="B12" s="97">
        <f>D55</f>
        <v>473</v>
      </c>
      <c r="C12" s="67" t="s">
        <v>36</v>
      </c>
      <c r="D12" s="22">
        <f>SUM(D9:D11)</f>
        <v>439</v>
      </c>
      <c r="E12" s="148">
        <f>SUM(E9:E11)</f>
        <v>34</v>
      </c>
      <c r="F12" s="149"/>
      <c r="G12" s="150" t="s">
        <v>19</v>
      </c>
      <c r="H12" s="151"/>
      <c r="I12" s="81">
        <f>D12/SUM(D12:E12)</f>
        <v>0.9281183932346723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F55</f>
        <v>64</v>
      </c>
      <c r="C16" s="153">
        <v>1</v>
      </c>
      <c r="D16" s="153"/>
      <c r="E16" s="153">
        <v>30</v>
      </c>
      <c r="F16" s="153"/>
      <c r="G16" s="98">
        <v>32</v>
      </c>
      <c r="H16" s="153">
        <v>1</v>
      </c>
      <c r="I16" s="153"/>
    </row>
    <row r="17" spans="2:9" ht="15">
      <c r="B17" s="99">
        <f>C17+E17+G17+H17</f>
        <v>1</v>
      </c>
      <c r="C17" s="154">
        <f>C16/B16</f>
        <v>0.015625</v>
      </c>
      <c r="D17" s="154"/>
      <c r="E17" s="154">
        <f>E16/B16</f>
        <v>0.46875</v>
      </c>
      <c r="F17" s="154"/>
      <c r="G17" s="99">
        <f>G16/B16</f>
        <v>0.5</v>
      </c>
      <c r="H17" s="154">
        <f>H16/B16</f>
        <v>0.015625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1</v>
      </c>
      <c r="I20" s="143">
        <f>H20/SUM(D12:E12)</f>
        <v>0.0021141649048625794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70">
        <v>43770</v>
      </c>
      <c r="C24" s="71">
        <v>15</v>
      </c>
      <c r="D24" s="216">
        <v>10</v>
      </c>
      <c r="E24" s="217"/>
      <c r="F24" s="216">
        <v>4</v>
      </c>
      <c r="G24" s="217"/>
      <c r="H24" s="216">
        <v>1</v>
      </c>
      <c r="I24" s="217"/>
    </row>
    <row r="25" spans="2:9" ht="15">
      <c r="B25" s="61">
        <v>43771</v>
      </c>
      <c r="C25" s="62"/>
      <c r="D25" s="163"/>
      <c r="E25" s="164"/>
      <c r="F25" s="163"/>
      <c r="G25" s="164"/>
      <c r="H25" s="163"/>
      <c r="I25" s="164"/>
    </row>
    <row r="26" spans="2:9" ht="15">
      <c r="B26" s="61">
        <v>43772</v>
      </c>
      <c r="C26" s="62"/>
      <c r="D26" s="163"/>
      <c r="E26" s="164"/>
      <c r="F26" s="163"/>
      <c r="G26" s="164"/>
      <c r="H26" s="163"/>
      <c r="I26" s="164"/>
    </row>
    <row r="27" spans="2:9" ht="15">
      <c r="B27" s="70">
        <v>43773</v>
      </c>
      <c r="C27" s="71">
        <v>15</v>
      </c>
      <c r="D27" s="216">
        <v>8</v>
      </c>
      <c r="E27" s="217"/>
      <c r="F27" s="216">
        <v>4</v>
      </c>
      <c r="G27" s="217"/>
      <c r="H27" s="216">
        <v>3</v>
      </c>
      <c r="I27" s="217"/>
    </row>
    <row r="28" spans="2:9" ht="15">
      <c r="B28" s="70">
        <v>43774</v>
      </c>
      <c r="C28" s="113">
        <v>23</v>
      </c>
      <c r="D28" s="231">
        <v>20</v>
      </c>
      <c r="E28" s="231"/>
      <c r="F28" s="232">
        <v>2</v>
      </c>
      <c r="G28" s="231"/>
      <c r="H28" s="231">
        <v>1</v>
      </c>
      <c r="I28" s="231"/>
    </row>
    <row r="29" spans="2:9" ht="15">
      <c r="B29" s="70">
        <v>43775</v>
      </c>
      <c r="C29" s="113">
        <v>18</v>
      </c>
      <c r="D29" s="231">
        <v>14</v>
      </c>
      <c r="E29" s="231"/>
      <c r="F29" s="232">
        <v>3</v>
      </c>
      <c r="G29" s="231"/>
      <c r="H29" s="231">
        <v>1</v>
      </c>
      <c r="I29" s="231"/>
    </row>
    <row r="30" spans="2:9" ht="15">
      <c r="B30" s="70">
        <v>43776</v>
      </c>
      <c r="C30" s="113">
        <v>18</v>
      </c>
      <c r="D30" s="231">
        <v>10</v>
      </c>
      <c r="E30" s="231"/>
      <c r="F30" s="232">
        <v>4</v>
      </c>
      <c r="G30" s="231"/>
      <c r="H30" s="231">
        <v>4</v>
      </c>
      <c r="I30" s="231"/>
    </row>
    <row r="31" spans="2:9" ht="15">
      <c r="B31" s="70">
        <v>43777</v>
      </c>
      <c r="C31" s="113">
        <v>15</v>
      </c>
      <c r="D31" s="231">
        <v>6</v>
      </c>
      <c r="E31" s="231"/>
      <c r="F31" s="232">
        <v>8</v>
      </c>
      <c r="G31" s="231"/>
      <c r="H31" s="231">
        <v>1</v>
      </c>
      <c r="I31" s="231"/>
    </row>
    <row r="32" spans="2:9" ht="15">
      <c r="B32" s="136">
        <v>43778</v>
      </c>
      <c r="C32" s="137">
        <v>246</v>
      </c>
      <c r="D32" s="243">
        <v>246</v>
      </c>
      <c r="E32" s="243"/>
      <c r="F32" s="244">
        <v>0</v>
      </c>
      <c r="G32" s="243"/>
      <c r="H32" s="243">
        <v>0</v>
      </c>
      <c r="I32" s="243"/>
    </row>
    <row r="33" spans="2:9" ht="15">
      <c r="B33" s="61">
        <v>43779</v>
      </c>
      <c r="C33" s="135"/>
      <c r="D33" s="233"/>
      <c r="E33" s="233"/>
      <c r="F33" s="233"/>
      <c r="G33" s="233"/>
      <c r="H33" s="233"/>
      <c r="I33" s="233"/>
    </row>
    <row r="34" spans="2:9" ht="15">
      <c r="B34" s="70">
        <v>43780</v>
      </c>
      <c r="C34" s="71">
        <v>16</v>
      </c>
      <c r="D34" s="216">
        <v>16</v>
      </c>
      <c r="E34" s="217"/>
      <c r="F34" s="216">
        <v>0</v>
      </c>
      <c r="G34" s="217"/>
      <c r="H34" s="216">
        <v>0</v>
      </c>
      <c r="I34" s="217"/>
    </row>
    <row r="35" spans="2:9" ht="15">
      <c r="B35" s="70">
        <v>43781</v>
      </c>
      <c r="C35" s="71">
        <v>16</v>
      </c>
      <c r="D35" s="216">
        <v>6</v>
      </c>
      <c r="E35" s="217"/>
      <c r="F35" s="216">
        <v>6</v>
      </c>
      <c r="G35" s="217"/>
      <c r="H35" s="216">
        <v>4</v>
      </c>
      <c r="I35" s="217"/>
    </row>
    <row r="36" spans="2:9" ht="15">
      <c r="B36" s="70">
        <v>43782</v>
      </c>
      <c r="C36" s="71">
        <v>19</v>
      </c>
      <c r="D36" s="216">
        <v>15</v>
      </c>
      <c r="E36" s="217"/>
      <c r="F36" s="216">
        <v>2</v>
      </c>
      <c r="G36" s="217"/>
      <c r="H36" s="216">
        <v>2</v>
      </c>
      <c r="I36" s="217"/>
    </row>
    <row r="37" spans="2:9" ht="15">
      <c r="B37" s="70">
        <v>43783</v>
      </c>
      <c r="C37" s="71">
        <v>2</v>
      </c>
      <c r="D37" s="216">
        <v>2</v>
      </c>
      <c r="E37" s="217"/>
      <c r="F37" s="216">
        <v>0</v>
      </c>
      <c r="G37" s="217"/>
      <c r="H37" s="216">
        <v>0</v>
      </c>
      <c r="I37" s="217"/>
    </row>
    <row r="38" spans="2:9" ht="15">
      <c r="B38" s="61">
        <v>43784</v>
      </c>
      <c r="C38" s="135"/>
      <c r="D38" s="233"/>
      <c r="E38" s="233"/>
      <c r="F38" s="233"/>
      <c r="G38" s="233"/>
      <c r="H38" s="233"/>
      <c r="I38" s="233"/>
    </row>
    <row r="39" spans="2:9" ht="15">
      <c r="B39" s="61">
        <v>43785</v>
      </c>
      <c r="C39" s="62"/>
      <c r="D39" s="163"/>
      <c r="E39" s="164"/>
      <c r="F39" s="163"/>
      <c r="G39" s="164"/>
      <c r="H39" s="163"/>
      <c r="I39" s="164"/>
    </row>
    <row r="40" spans="2:9" ht="15">
      <c r="B40" s="61">
        <v>43786</v>
      </c>
      <c r="C40" s="62"/>
      <c r="D40" s="163"/>
      <c r="E40" s="164"/>
      <c r="F40" s="163"/>
      <c r="G40" s="164"/>
      <c r="H40" s="163"/>
      <c r="I40" s="164"/>
    </row>
    <row r="41" spans="2:9" ht="15">
      <c r="B41" s="70">
        <v>43787</v>
      </c>
      <c r="C41" s="71">
        <v>15</v>
      </c>
      <c r="D41" s="216">
        <v>7</v>
      </c>
      <c r="E41" s="217"/>
      <c r="F41" s="216">
        <v>6</v>
      </c>
      <c r="G41" s="217"/>
      <c r="H41" s="216">
        <v>2</v>
      </c>
      <c r="I41" s="217"/>
    </row>
    <row r="42" spans="2:9" ht="15">
      <c r="B42" s="70">
        <v>43788</v>
      </c>
      <c r="C42" s="71">
        <v>22</v>
      </c>
      <c r="D42" s="216">
        <v>22</v>
      </c>
      <c r="E42" s="217"/>
      <c r="F42" s="216">
        <v>0</v>
      </c>
      <c r="G42" s="217"/>
      <c r="H42" s="216">
        <v>0</v>
      </c>
      <c r="I42" s="217"/>
    </row>
    <row r="43" spans="2:9" ht="15">
      <c r="B43" s="61">
        <v>43789</v>
      </c>
      <c r="C43" s="62"/>
      <c r="D43" s="133"/>
      <c r="E43" s="134"/>
      <c r="F43" s="133"/>
      <c r="G43" s="134"/>
      <c r="H43" s="163"/>
      <c r="I43" s="164"/>
    </row>
    <row r="44" spans="2:9" ht="15">
      <c r="B44" s="70">
        <v>43790</v>
      </c>
      <c r="C44" s="71">
        <v>21</v>
      </c>
      <c r="D44" s="216">
        <v>14</v>
      </c>
      <c r="E44" s="217"/>
      <c r="F44" s="216">
        <v>4</v>
      </c>
      <c r="G44" s="217"/>
      <c r="H44" s="216">
        <v>3</v>
      </c>
      <c r="I44" s="217"/>
    </row>
    <row r="45" spans="2:9" ht="15">
      <c r="B45" s="70">
        <v>43791</v>
      </c>
      <c r="C45" s="71">
        <v>12</v>
      </c>
      <c r="D45" s="216">
        <v>8</v>
      </c>
      <c r="E45" s="217"/>
      <c r="F45" s="216">
        <v>4</v>
      </c>
      <c r="G45" s="217"/>
      <c r="H45" s="216">
        <v>0</v>
      </c>
      <c r="I45" s="217"/>
    </row>
    <row r="46" spans="2:9" ht="15">
      <c r="B46" s="61">
        <v>43792</v>
      </c>
      <c r="C46" s="62"/>
      <c r="D46" s="163"/>
      <c r="E46" s="164"/>
      <c r="F46" s="163"/>
      <c r="G46" s="164"/>
      <c r="H46" s="233"/>
      <c r="I46" s="233"/>
    </row>
    <row r="47" spans="2:9" ht="15">
      <c r="B47" s="61">
        <v>43793</v>
      </c>
      <c r="C47" s="62"/>
      <c r="D47" s="163"/>
      <c r="E47" s="164"/>
      <c r="F47" s="163"/>
      <c r="G47" s="164"/>
      <c r="H47" s="163"/>
      <c r="I47" s="164"/>
    </row>
    <row r="48" spans="2:9" ht="15">
      <c r="B48" s="70">
        <v>43794</v>
      </c>
      <c r="C48" s="71">
        <v>15</v>
      </c>
      <c r="D48" s="216">
        <v>9</v>
      </c>
      <c r="E48" s="217"/>
      <c r="F48" s="216">
        <v>3</v>
      </c>
      <c r="G48" s="217"/>
      <c r="H48" s="216">
        <v>3</v>
      </c>
      <c r="I48" s="217"/>
    </row>
    <row r="49" spans="2:9" ht="15">
      <c r="B49" s="70">
        <v>43795</v>
      </c>
      <c r="C49" s="71">
        <v>15</v>
      </c>
      <c r="D49" s="216">
        <v>8</v>
      </c>
      <c r="E49" s="217"/>
      <c r="F49" s="216">
        <v>5</v>
      </c>
      <c r="G49" s="217"/>
      <c r="H49" s="216">
        <v>2</v>
      </c>
      <c r="I49" s="217"/>
    </row>
    <row r="50" spans="2:9" ht="15">
      <c r="B50" s="70">
        <v>43796</v>
      </c>
      <c r="C50" s="71">
        <v>18</v>
      </c>
      <c r="D50" s="216">
        <v>12</v>
      </c>
      <c r="E50" s="217"/>
      <c r="F50" s="216">
        <v>4</v>
      </c>
      <c r="G50" s="217"/>
      <c r="H50" s="216">
        <v>2</v>
      </c>
      <c r="I50" s="217"/>
    </row>
    <row r="51" spans="2:9" ht="15">
      <c r="B51" s="70">
        <v>43797</v>
      </c>
      <c r="C51" s="71">
        <v>18</v>
      </c>
      <c r="D51" s="216">
        <v>13</v>
      </c>
      <c r="E51" s="217"/>
      <c r="F51" s="216">
        <v>4</v>
      </c>
      <c r="G51" s="217"/>
      <c r="H51" s="216">
        <v>1</v>
      </c>
      <c r="I51" s="217"/>
    </row>
    <row r="52" spans="2:9" ht="15">
      <c r="B52" s="70">
        <v>43798</v>
      </c>
      <c r="C52" s="71">
        <v>28</v>
      </c>
      <c r="D52" s="216">
        <v>27</v>
      </c>
      <c r="E52" s="217"/>
      <c r="F52" s="216">
        <v>1</v>
      </c>
      <c r="G52" s="217"/>
      <c r="H52" s="216">
        <v>0</v>
      </c>
      <c r="I52" s="217"/>
    </row>
    <row r="53" spans="2:9" ht="15">
      <c r="B53" s="61">
        <v>43799</v>
      </c>
      <c r="C53" s="62"/>
      <c r="D53" s="163"/>
      <c r="E53" s="164"/>
      <c r="F53" s="163"/>
      <c r="G53" s="164"/>
      <c r="H53" s="163"/>
      <c r="I53" s="164"/>
    </row>
    <row r="54" spans="2:9" ht="15.75" thickBot="1">
      <c r="B54" s="70"/>
      <c r="C54" s="71"/>
      <c r="D54" s="216"/>
      <c r="E54" s="217"/>
      <c r="F54" s="216"/>
      <c r="G54" s="217"/>
      <c r="H54" s="216"/>
      <c r="I54" s="217"/>
    </row>
    <row r="55" spans="2:9" ht="15.75" thickBot="1">
      <c r="B55" s="35" t="s">
        <v>25</v>
      </c>
      <c r="C55" s="69">
        <f>SUM(C24:C54)</f>
        <v>567</v>
      </c>
      <c r="D55" s="200">
        <f>SUM(D24:D54)</f>
        <v>473</v>
      </c>
      <c r="E55" s="201"/>
      <c r="F55" s="200">
        <f>SUM(F24:F54)</f>
        <v>64</v>
      </c>
      <c r="G55" s="201"/>
      <c r="H55" s="200">
        <f>SUM(H24:H54)</f>
        <v>30</v>
      </c>
      <c r="I55" s="201"/>
    </row>
    <row r="58" ht="15.75" thickBot="1"/>
    <row r="59" spans="2:9" ht="15.75">
      <c r="B59" s="44" t="s">
        <v>31</v>
      </c>
      <c r="C59" s="45"/>
      <c r="D59" s="46"/>
      <c r="E59" s="47"/>
      <c r="F59" s="103" t="s">
        <v>28</v>
      </c>
      <c r="G59" s="104"/>
      <c r="H59" s="104"/>
      <c r="I59" s="105"/>
    </row>
    <row r="60" spans="2:9" ht="15">
      <c r="B60" s="48"/>
      <c r="C60" s="49"/>
      <c r="D60" s="49"/>
      <c r="E60" s="49"/>
      <c r="F60" s="230" t="s">
        <v>32</v>
      </c>
      <c r="G60" s="211"/>
      <c r="H60" s="211" t="s">
        <v>3</v>
      </c>
      <c r="I60" s="212"/>
    </row>
    <row r="61" spans="2:9" ht="15">
      <c r="B61" s="42" t="s">
        <v>29</v>
      </c>
      <c r="C61" s="98">
        <v>112</v>
      </c>
      <c r="D61" s="198">
        <f>C61/C64</f>
        <v>0.1654357459379616</v>
      </c>
      <c r="E61" s="226"/>
      <c r="F61" s="229">
        <v>23</v>
      </c>
      <c r="G61" s="168"/>
      <c r="H61" s="167">
        <v>89</v>
      </c>
      <c r="I61" s="215"/>
    </row>
    <row r="62" spans="2:9" ht="15">
      <c r="B62" s="42" t="s">
        <v>30</v>
      </c>
      <c r="C62" s="98">
        <v>53</v>
      </c>
      <c r="D62" s="198">
        <f>C62/C64</f>
        <v>0.07828655834564253</v>
      </c>
      <c r="E62" s="226"/>
      <c r="F62" s="229">
        <v>1</v>
      </c>
      <c r="G62" s="168"/>
      <c r="H62" s="167">
        <v>52</v>
      </c>
      <c r="I62" s="215"/>
    </row>
    <row r="63" spans="2:9" ht="15.75" thickBot="1">
      <c r="B63" s="43" t="s">
        <v>15</v>
      </c>
      <c r="C63" s="102">
        <v>512</v>
      </c>
      <c r="D63" s="224">
        <f>C63/C64</f>
        <v>0.7562776957163959</v>
      </c>
      <c r="E63" s="225"/>
      <c r="F63" s="227">
        <v>345</v>
      </c>
      <c r="G63" s="228"/>
      <c r="H63" s="108"/>
      <c r="I63" s="109"/>
    </row>
    <row r="64" spans="2:9" ht="15.75" thickBot="1">
      <c r="B64" s="50" t="s">
        <v>33</v>
      </c>
      <c r="C64" s="51">
        <f>SUM(C61:C63)</f>
        <v>677</v>
      </c>
      <c r="D64" s="205">
        <f>SUM(D61:D63)</f>
        <v>1</v>
      </c>
      <c r="E64" s="223"/>
      <c r="F64" s="207">
        <f>SUM(F61:F63)</f>
        <v>369</v>
      </c>
      <c r="G64" s="208"/>
      <c r="H64" s="207">
        <f>SUM(H61:H63)</f>
        <v>141</v>
      </c>
      <c r="I64" s="208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</sheetData>
  <sheetProtection/>
  <mergeCells count="134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2:E42"/>
    <mergeCell ref="F42:G42"/>
    <mergeCell ref="H42:I42"/>
    <mergeCell ref="D45:E45"/>
    <mergeCell ref="F45:G45"/>
    <mergeCell ref="H45:I45"/>
    <mergeCell ref="H43:I43"/>
    <mergeCell ref="D44:E44"/>
    <mergeCell ref="F44:G44"/>
    <mergeCell ref="H44:I44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4:E54"/>
    <mergeCell ref="F54:G54"/>
    <mergeCell ref="H54:I54"/>
    <mergeCell ref="D62:E62"/>
    <mergeCell ref="F62:G62"/>
    <mergeCell ref="H62:I62"/>
    <mergeCell ref="D63:E63"/>
    <mergeCell ref="F63:G63"/>
    <mergeCell ref="D52:E52"/>
    <mergeCell ref="F52:G52"/>
    <mergeCell ref="H52:I52"/>
    <mergeCell ref="D53:E53"/>
    <mergeCell ref="F53:G53"/>
    <mergeCell ref="H53:I53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75"/>
  <sheetViews>
    <sheetView showGridLines="0" tabSelected="1" zoomScalePageLayoutView="0" workbookViewId="0" topLeftCell="A25">
      <selection activeCell="M46" sqref="M46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43800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305</v>
      </c>
    </row>
    <row r="9" spans="2:9" ht="15">
      <c r="B9" s="38" t="s">
        <v>14</v>
      </c>
      <c r="C9" s="13" t="s">
        <v>3</v>
      </c>
      <c r="D9" s="98">
        <v>38</v>
      </c>
      <c r="E9" s="167">
        <v>2</v>
      </c>
      <c r="F9" s="168"/>
      <c r="G9" s="171" t="s">
        <v>18</v>
      </c>
      <c r="H9" s="172"/>
      <c r="I9" s="80">
        <f>D9/SUM(D9:E9)</f>
        <v>0.95</v>
      </c>
    </row>
    <row r="10" spans="2:9" ht="15">
      <c r="B10" s="38" t="s">
        <v>12</v>
      </c>
      <c r="C10" s="13" t="s">
        <v>4</v>
      </c>
      <c r="D10" s="98">
        <v>1</v>
      </c>
      <c r="E10" s="167">
        <v>3</v>
      </c>
      <c r="F10" s="168"/>
      <c r="G10" s="171" t="s">
        <v>17</v>
      </c>
      <c r="H10" s="172"/>
      <c r="I10" s="80">
        <f>D10/SUM(D10:E10)</f>
        <v>0.25</v>
      </c>
    </row>
    <row r="11" spans="2:11" ht="15">
      <c r="B11" s="53" t="s">
        <v>34</v>
      </c>
      <c r="C11" s="13" t="s">
        <v>15</v>
      </c>
      <c r="D11" s="98">
        <v>266</v>
      </c>
      <c r="E11" s="167">
        <v>134</v>
      </c>
      <c r="F11" s="168"/>
      <c r="G11" s="169" t="s">
        <v>51</v>
      </c>
      <c r="H11" s="170"/>
      <c r="I11" s="80">
        <f>D11/SUM(D11:E11)</f>
        <v>0.665</v>
      </c>
      <c r="K11" t="s">
        <v>50</v>
      </c>
    </row>
    <row r="12" spans="2:9" ht="15">
      <c r="B12" s="97">
        <f>D56</f>
        <v>444</v>
      </c>
      <c r="C12" s="67" t="s">
        <v>36</v>
      </c>
      <c r="D12" s="22">
        <f>SUM(D9:D11)</f>
        <v>305</v>
      </c>
      <c r="E12" s="148">
        <f>SUM(E9:E11)</f>
        <v>139</v>
      </c>
      <c r="F12" s="149"/>
      <c r="G12" s="150" t="s">
        <v>19</v>
      </c>
      <c r="H12" s="151"/>
      <c r="I12" s="81">
        <f>D12/SUM(D12:E12)</f>
        <v>0.6869369369369369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F56</f>
        <v>86</v>
      </c>
      <c r="C16" s="153">
        <v>1</v>
      </c>
      <c r="D16" s="153"/>
      <c r="E16" s="153">
        <v>11</v>
      </c>
      <c r="F16" s="153"/>
      <c r="G16" s="98">
        <v>15</v>
      </c>
      <c r="H16" s="153">
        <v>59</v>
      </c>
      <c r="I16" s="153"/>
    </row>
    <row r="17" spans="2:9" ht="15">
      <c r="B17" s="99">
        <f>C17+E17+G17+H17</f>
        <v>1</v>
      </c>
      <c r="C17" s="154">
        <f>C16/B16</f>
        <v>0.011627906976744186</v>
      </c>
      <c r="D17" s="154"/>
      <c r="E17" s="154">
        <f>E16/B16</f>
        <v>0.12790697674418605</v>
      </c>
      <c r="F17" s="154"/>
      <c r="G17" s="99">
        <f>G16/B16</f>
        <v>0.1744186046511628</v>
      </c>
      <c r="H17" s="154">
        <f>H16/B16</f>
        <v>0.686046511627907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5</v>
      </c>
      <c r="I20" s="65">
        <f>H20/SUM(D12:E12)</f>
        <v>0.01126126126126126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59" t="s">
        <v>12</v>
      </c>
      <c r="E23" s="160"/>
      <c r="F23" s="159" t="s">
        <v>24</v>
      </c>
      <c r="G23" s="160"/>
      <c r="H23" s="157" t="s">
        <v>13</v>
      </c>
      <c r="I23" s="158"/>
    </row>
    <row r="24" spans="2:9" ht="15">
      <c r="B24" s="70">
        <v>43778</v>
      </c>
      <c r="C24" s="146">
        <v>472</v>
      </c>
      <c r="D24" s="235">
        <v>400</v>
      </c>
      <c r="E24" s="235"/>
      <c r="F24" s="238">
        <v>59</v>
      </c>
      <c r="G24" s="238"/>
      <c r="H24" s="235">
        <v>13</v>
      </c>
      <c r="I24" s="235"/>
    </row>
    <row r="25" spans="2:9" ht="15">
      <c r="B25" s="125">
        <v>43800</v>
      </c>
      <c r="C25" s="145"/>
      <c r="D25" s="233"/>
      <c r="E25" s="233"/>
      <c r="F25" s="234"/>
      <c r="G25" s="234"/>
      <c r="H25" s="233"/>
      <c r="I25" s="233"/>
    </row>
    <row r="26" spans="2:9" ht="15">
      <c r="B26" s="112">
        <v>43801</v>
      </c>
      <c r="C26" s="144">
        <v>15</v>
      </c>
      <c r="D26" s="231">
        <v>9</v>
      </c>
      <c r="E26" s="231"/>
      <c r="F26" s="232">
        <v>5</v>
      </c>
      <c r="G26" s="232"/>
      <c r="H26" s="231">
        <v>1</v>
      </c>
      <c r="I26" s="231"/>
    </row>
    <row r="27" spans="2:9" ht="15">
      <c r="B27" s="112">
        <v>43802</v>
      </c>
      <c r="C27" s="144">
        <v>17</v>
      </c>
      <c r="D27" s="231">
        <v>7</v>
      </c>
      <c r="E27" s="231"/>
      <c r="F27" s="232">
        <v>7</v>
      </c>
      <c r="G27" s="232"/>
      <c r="H27" s="231">
        <v>3</v>
      </c>
      <c r="I27" s="231"/>
    </row>
    <row r="28" spans="2:9" ht="15">
      <c r="B28" s="112">
        <v>43803</v>
      </c>
      <c r="C28" s="144">
        <v>18</v>
      </c>
      <c r="D28" s="231">
        <v>11</v>
      </c>
      <c r="E28" s="231"/>
      <c r="F28" s="232">
        <v>5</v>
      </c>
      <c r="G28" s="232"/>
      <c r="H28" s="231">
        <v>2</v>
      </c>
      <c r="I28" s="231"/>
    </row>
    <row r="29" spans="2:9" ht="15">
      <c r="B29" s="112">
        <v>43804</v>
      </c>
      <c r="C29" s="144">
        <v>19</v>
      </c>
      <c r="D29" s="231">
        <v>12</v>
      </c>
      <c r="E29" s="231"/>
      <c r="F29" s="232">
        <v>3</v>
      </c>
      <c r="G29" s="232"/>
      <c r="H29" s="231">
        <v>4</v>
      </c>
      <c r="I29" s="231"/>
    </row>
    <row r="30" spans="2:9" ht="15">
      <c r="B30" s="112">
        <v>43805</v>
      </c>
      <c r="C30" s="144">
        <v>15</v>
      </c>
      <c r="D30" s="231">
        <v>5</v>
      </c>
      <c r="E30" s="231"/>
      <c r="F30" s="232">
        <v>7</v>
      </c>
      <c r="G30" s="232"/>
      <c r="H30" s="231">
        <v>3</v>
      </c>
      <c r="I30" s="231"/>
    </row>
    <row r="31" spans="2:9" ht="15">
      <c r="B31" s="125">
        <v>43806</v>
      </c>
      <c r="C31" s="145"/>
      <c r="D31" s="233"/>
      <c r="E31" s="233"/>
      <c r="F31" s="234"/>
      <c r="G31" s="234"/>
      <c r="H31" s="233"/>
      <c r="I31" s="233"/>
    </row>
    <row r="32" spans="2:9" ht="15">
      <c r="B32" s="125">
        <v>43807</v>
      </c>
      <c r="C32" s="145"/>
      <c r="D32" s="233"/>
      <c r="E32" s="233"/>
      <c r="F32" s="234"/>
      <c r="G32" s="234"/>
      <c r="H32" s="233"/>
      <c r="I32" s="233"/>
    </row>
    <row r="33" spans="2:9" ht="15">
      <c r="B33" s="125">
        <v>43808</v>
      </c>
      <c r="C33" s="145"/>
      <c r="D33" s="233"/>
      <c r="E33" s="233"/>
      <c r="F33" s="234"/>
      <c r="G33" s="234"/>
      <c r="H33" s="233"/>
      <c r="I33" s="233"/>
    </row>
    <row r="34" spans="2:9" ht="15">
      <c r="B34" s="125">
        <v>43809</v>
      </c>
      <c r="C34" s="145"/>
      <c r="D34" s="233"/>
      <c r="E34" s="233"/>
      <c r="F34" s="234"/>
      <c r="G34" s="234"/>
      <c r="H34" s="233"/>
      <c r="I34" s="233"/>
    </row>
    <row r="35" spans="2:9" ht="15">
      <c r="B35" s="125">
        <v>43810</v>
      </c>
      <c r="C35" s="145"/>
      <c r="D35" s="233"/>
      <c r="E35" s="233"/>
      <c r="F35" s="234"/>
      <c r="G35" s="234"/>
      <c r="H35" s="233"/>
      <c r="I35" s="233"/>
    </row>
    <row r="36" spans="2:9" ht="15">
      <c r="B36" s="125">
        <v>43811</v>
      </c>
      <c r="C36" s="145"/>
      <c r="D36" s="233"/>
      <c r="E36" s="233"/>
      <c r="F36" s="234"/>
      <c r="G36" s="234"/>
      <c r="H36" s="233"/>
      <c r="I36" s="233"/>
    </row>
    <row r="37" spans="2:9" ht="15">
      <c r="B37" s="125">
        <v>43812</v>
      </c>
      <c r="C37" s="145"/>
      <c r="D37" s="233"/>
      <c r="E37" s="233"/>
      <c r="F37" s="234"/>
      <c r="G37" s="234"/>
      <c r="H37" s="233"/>
      <c r="I37" s="233"/>
    </row>
    <row r="38" spans="2:9" ht="15">
      <c r="B38" s="125">
        <v>43813</v>
      </c>
      <c r="C38" s="145"/>
      <c r="D38" s="233"/>
      <c r="E38" s="233"/>
      <c r="F38" s="234"/>
      <c r="G38" s="234"/>
      <c r="H38" s="233"/>
      <c r="I38" s="233"/>
    </row>
    <row r="39" spans="2:9" ht="15">
      <c r="B39" s="125">
        <v>43814</v>
      </c>
      <c r="C39" s="145"/>
      <c r="D39" s="233"/>
      <c r="E39" s="233"/>
      <c r="F39" s="234"/>
      <c r="G39" s="234"/>
      <c r="H39" s="233"/>
      <c r="I39" s="233"/>
    </row>
    <row r="40" spans="2:9" ht="15">
      <c r="B40" s="125">
        <v>43815</v>
      </c>
      <c r="C40" s="145"/>
      <c r="D40" s="233"/>
      <c r="E40" s="233"/>
      <c r="F40" s="234"/>
      <c r="G40" s="234"/>
      <c r="H40" s="233"/>
      <c r="I40" s="233"/>
    </row>
    <row r="41" spans="2:9" ht="15">
      <c r="B41" s="125">
        <v>43816</v>
      </c>
      <c r="C41" s="145"/>
      <c r="D41" s="233"/>
      <c r="E41" s="233"/>
      <c r="F41" s="234"/>
      <c r="G41" s="234"/>
      <c r="H41" s="233"/>
      <c r="I41" s="233"/>
    </row>
    <row r="42" spans="2:9" ht="15">
      <c r="B42" s="125">
        <v>43817</v>
      </c>
      <c r="C42" s="145"/>
      <c r="D42" s="233"/>
      <c r="E42" s="233"/>
      <c r="F42" s="234"/>
      <c r="G42" s="234"/>
      <c r="H42" s="233"/>
      <c r="I42" s="233"/>
    </row>
    <row r="43" spans="2:9" ht="15">
      <c r="B43" s="125">
        <v>43818</v>
      </c>
      <c r="C43" s="145"/>
      <c r="D43" s="233"/>
      <c r="E43" s="233"/>
      <c r="F43" s="234"/>
      <c r="G43" s="234"/>
      <c r="H43" s="233"/>
      <c r="I43" s="233"/>
    </row>
    <row r="44" spans="2:9" ht="15">
      <c r="B44" s="125">
        <v>43819</v>
      </c>
      <c r="C44" s="145"/>
      <c r="D44" s="233"/>
      <c r="E44" s="233"/>
      <c r="F44" s="234"/>
      <c r="G44" s="234"/>
      <c r="H44" s="233"/>
      <c r="I44" s="233"/>
    </row>
    <row r="45" spans="2:9" ht="15">
      <c r="B45" s="125">
        <v>43820</v>
      </c>
      <c r="C45" s="145"/>
      <c r="D45" s="233"/>
      <c r="E45" s="233"/>
      <c r="F45" s="234"/>
      <c r="G45" s="234"/>
      <c r="H45" s="233"/>
      <c r="I45" s="233"/>
    </row>
    <row r="46" spans="2:9" ht="15">
      <c r="B46" s="125">
        <v>43821</v>
      </c>
      <c r="C46" s="145"/>
      <c r="D46" s="233"/>
      <c r="E46" s="233"/>
      <c r="F46" s="234"/>
      <c r="G46" s="234"/>
      <c r="H46" s="233"/>
      <c r="I46" s="233"/>
    </row>
    <row r="47" spans="2:9" ht="15">
      <c r="B47" s="125">
        <v>43822</v>
      </c>
      <c r="C47" s="145"/>
      <c r="D47" s="233"/>
      <c r="E47" s="233"/>
      <c r="F47" s="234"/>
      <c r="G47" s="234"/>
      <c r="H47" s="233"/>
      <c r="I47" s="233"/>
    </row>
    <row r="48" spans="2:9" ht="15">
      <c r="B48" s="125">
        <v>43823</v>
      </c>
      <c r="C48" s="145"/>
      <c r="D48" s="233"/>
      <c r="E48" s="233"/>
      <c r="F48" s="234"/>
      <c r="G48" s="234"/>
      <c r="H48" s="233"/>
      <c r="I48" s="233"/>
    </row>
    <row r="49" spans="2:9" ht="15">
      <c r="B49" s="125">
        <v>43824</v>
      </c>
      <c r="C49" s="145"/>
      <c r="D49" s="233"/>
      <c r="E49" s="233"/>
      <c r="F49" s="234"/>
      <c r="G49" s="234"/>
      <c r="H49" s="233"/>
      <c r="I49" s="233"/>
    </row>
    <row r="50" spans="2:9" ht="15">
      <c r="B50" s="125">
        <v>43825</v>
      </c>
      <c r="C50" s="145"/>
      <c r="D50" s="233"/>
      <c r="E50" s="233"/>
      <c r="F50" s="234"/>
      <c r="G50" s="234"/>
      <c r="H50" s="233"/>
      <c r="I50" s="233"/>
    </row>
    <row r="51" spans="2:9" ht="15">
      <c r="B51" s="125">
        <v>43826</v>
      </c>
      <c r="C51" s="145"/>
      <c r="D51" s="233"/>
      <c r="E51" s="233"/>
      <c r="F51" s="234"/>
      <c r="G51" s="234"/>
      <c r="H51" s="233"/>
      <c r="I51" s="233"/>
    </row>
    <row r="52" spans="2:9" ht="15">
      <c r="B52" s="125">
        <v>43827</v>
      </c>
      <c r="C52" s="145"/>
      <c r="D52" s="233"/>
      <c r="E52" s="233"/>
      <c r="F52" s="234"/>
      <c r="G52" s="234"/>
      <c r="H52" s="233"/>
      <c r="I52" s="233"/>
    </row>
    <row r="53" spans="2:9" ht="15">
      <c r="B53" s="125">
        <v>43828</v>
      </c>
      <c r="C53" s="145"/>
      <c r="D53" s="233"/>
      <c r="E53" s="233"/>
      <c r="F53" s="234"/>
      <c r="G53" s="234"/>
      <c r="H53" s="233"/>
      <c r="I53" s="233"/>
    </row>
    <row r="54" spans="2:9" ht="15">
      <c r="B54" s="125">
        <v>43829</v>
      </c>
      <c r="C54" s="145"/>
      <c r="D54" s="233"/>
      <c r="E54" s="233"/>
      <c r="F54" s="234"/>
      <c r="G54" s="234"/>
      <c r="H54" s="233"/>
      <c r="I54" s="233"/>
    </row>
    <row r="55" spans="2:9" ht="15.75" thickBot="1">
      <c r="B55" s="125">
        <v>43830</v>
      </c>
      <c r="C55" s="145"/>
      <c r="D55" s="233"/>
      <c r="E55" s="233"/>
      <c r="F55" s="234"/>
      <c r="G55" s="234"/>
      <c r="H55" s="233"/>
      <c r="I55" s="233"/>
    </row>
    <row r="56" spans="2:9" ht="15.75" thickBot="1">
      <c r="B56" s="35" t="s">
        <v>25</v>
      </c>
      <c r="C56" s="69">
        <f>SUM(C24:C55)</f>
        <v>556</v>
      </c>
      <c r="D56" s="200">
        <f>SUM(D24:D55)</f>
        <v>444</v>
      </c>
      <c r="E56" s="201"/>
      <c r="F56" s="200">
        <f>SUM(F24:F55)</f>
        <v>86</v>
      </c>
      <c r="G56" s="201"/>
      <c r="H56" s="200">
        <f>SUM(H24:H55)</f>
        <v>26</v>
      </c>
      <c r="I56" s="201"/>
    </row>
    <row r="59" ht="15.75" thickBot="1"/>
    <row r="60" spans="2:9" ht="15.75">
      <c r="B60" s="44" t="s">
        <v>31</v>
      </c>
      <c r="C60" s="45"/>
      <c r="D60" s="46"/>
      <c r="E60" s="47"/>
      <c r="F60" s="103" t="s">
        <v>28</v>
      </c>
      <c r="G60" s="104"/>
      <c r="H60" s="104"/>
      <c r="I60" s="105"/>
    </row>
    <row r="61" spans="2:9" ht="15">
      <c r="B61" s="48"/>
      <c r="C61" s="49"/>
      <c r="D61" s="49"/>
      <c r="E61" s="49"/>
      <c r="F61" s="230" t="s">
        <v>4</v>
      </c>
      <c r="G61" s="211"/>
      <c r="H61" s="211" t="s">
        <v>3</v>
      </c>
      <c r="I61" s="212"/>
    </row>
    <row r="62" spans="2:9" ht="15">
      <c r="B62" s="42" t="s">
        <v>29</v>
      </c>
      <c r="C62" s="98">
        <v>59</v>
      </c>
      <c r="D62" s="198">
        <f>C62/C65</f>
        <v>0.5412844036697247</v>
      </c>
      <c r="E62" s="226"/>
      <c r="F62" s="229">
        <v>25</v>
      </c>
      <c r="G62" s="168"/>
      <c r="H62" s="167">
        <v>34</v>
      </c>
      <c r="I62" s="215"/>
    </row>
    <row r="63" spans="2:9" ht="15">
      <c r="B63" s="42" t="s">
        <v>30</v>
      </c>
      <c r="C63" s="98">
        <v>50</v>
      </c>
      <c r="D63" s="198">
        <f>C63/C65</f>
        <v>0.45871559633027525</v>
      </c>
      <c r="E63" s="226"/>
      <c r="F63" s="229">
        <v>2</v>
      </c>
      <c r="G63" s="168"/>
      <c r="H63" s="167">
        <v>49</v>
      </c>
      <c r="I63" s="215"/>
    </row>
    <row r="64" spans="2:9" ht="15.75" thickBot="1">
      <c r="B64" s="43" t="s">
        <v>15</v>
      </c>
      <c r="C64" s="142"/>
      <c r="D64" s="224">
        <f>C64/C65</f>
        <v>0</v>
      </c>
      <c r="E64" s="225"/>
      <c r="F64" s="227">
        <v>472</v>
      </c>
      <c r="G64" s="228"/>
      <c r="H64" s="108"/>
      <c r="I64" s="109"/>
    </row>
    <row r="65" spans="2:9" ht="15.75" thickBot="1">
      <c r="B65" s="50" t="s">
        <v>33</v>
      </c>
      <c r="C65" s="51">
        <f>SUM(C62:C64)</f>
        <v>109</v>
      </c>
      <c r="D65" s="205">
        <f>SUM(D62:D64)</f>
        <v>1</v>
      </c>
      <c r="E65" s="223"/>
      <c r="F65" s="207">
        <f>SUM(F62:F64)</f>
        <v>499</v>
      </c>
      <c r="G65" s="208"/>
      <c r="H65" s="207">
        <f>SUM(H62:H64)</f>
        <v>83</v>
      </c>
      <c r="I65" s="208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</sheetData>
  <sheetProtection/>
  <mergeCells count="139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C17:D17"/>
    <mergeCell ref="E17:F17"/>
    <mergeCell ref="H17:I17"/>
    <mergeCell ref="B20:G20"/>
    <mergeCell ref="B22:I22"/>
    <mergeCell ref="D23:E23"/>
    <mergeCell ref="F23:G23"/>
    <mergeCell ref="H23:I23"/>
    <mergeCell ref="D32:E32"/>
    <mergeCell ref="F32:G32"/>
    <mergeCell ref="H32:I32"/>
    <mergeCell ref="D33:E33"/>
    <mergeCell ref="F33:G33"/>
    <mergeCell ref="H33:I33"/>
    <mergeCell ref="D28:E28"/>
    <mergeCell ref="F28:G28"/>
    <mergeCell ref="H28:I28"/>
    <mergeCell ref="D29:E29"/>
    <mergeCell ref="F29:G29"/>
    <mergeCell ref="H29:I2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63:E63"/>
    <mergeCell ref="F63:G63"/>
    <mergeCell ref="H63:I63"/>
    <mergeCell ref="D64:E64"/>
    <mergeCell ref="F64:G64"/>
    <mergeCell ref="D65:E65"/>
    <mergeCell ref="F65:G65"/>
    <mergeCell ref="H65:I65"/>
    <mergeCell ref="D56:E56"/>
    <mergeCell ref="F56:G56"/>
    <mergeCell ref="F61:G61"/>
    <mergeCell ref="H61:I61"/>
    <mergeCell ref="D62:E62"/>
    <mergeCell ref="F62:G62"/>
    <mergeCell ref="H62:I62"/>
    <mergeCell ref="H56:I56"/>
    <mergeCell ref="H25:I25"/>
    <mergeCell ref="F25:G25"/>
    <mergeCell ref="D25:E25"/>
    <mergeCell ref="H31:I31"/>
    <mergeCell ref="F31:G31"/>
    <mergeCell ref="D31:E31"/>
    <mergeCell ref="H30:I30"/>
    <mergeCell ref="F30:G30"/>
    <mergeCell ref="D30:E30"/>
    <mergeCell ref="D26:E26"/>
    <mergeCell ref="F26:G26"/>
    <mergeCell ref="H26:I26"/>
    <mergeCell ref="D27:E27"/>
    <mergeCell ref="F27:G27"/>
    <mergeCell ref="H27:I27"/>
  </mergeCells>
  <printOptions/>
  <pageMargins left="0.511811024" right="0.511811024" top="0.787401575" bottom="0.787401575" header="0.31496062" footer="0.31496062"/>
  <pageSetup horizontalDpi="600" verticalDpi="600" orientation="portrait" paperSize="9" scale="69" r:id="rId2"/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S113"/>
  <sheetViews>
    <sheetView showGridLines="0" zoomScalePageLayoutView="0" workbookViewId="0" topLeftCell="A13">
      <selection activeCell="F29" sqref="F29:G29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9" max="9" width="11.14062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46">
        <v>2019</v>
      </c>
      <c r="C4" s="247"/>
      <c r="D4" s="247"/>
      <c r="E4" s="247"/>
      <c r="F4" s="247"/>
      <c r="G4" s="247"/>
      <c r="H4" s="247"/>
      <c r="I4" s="248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39"/>
    </row>
    <row r="9" spans="2:9" ht="15">
      <c r="B9" s="38" t="s">
        <v>14</v>
      </c>
      <c r="C9" s="13" t="s">
        <v>3</v>
      </c>
      <c r="D9" s="52">
        <f>Janeiro!D9+Fevereiro!D9+Março!D9+Abril!D9+Maio!D9+Junho!D9+Julho!D9+Setembro!D9+Agosto!D9+Outubro!D9+Novembro!D9+Dezembro!D9</f>
        <v>1441</v>
      </c>
      <c r="E9" s="167">
        <f>Janeiro!E9+Fevereiro!E9+Março!E9+Abril!E9+Maio!E9+Junho!E9+Julho!E9+Setembro!E9+Agosto!E9+Outubro!E9+Novembro!E9+Dezembro!E9</f>
        <v>90</v>
      </c>
      <c r="F9" s="168"/>
      <c r="G9" s="171" t="s">
        <v>18</v>
      </c>
      <c r="H9" s="172"/>
      <c r="I9" s="56">
        <f>D9/SUM(D9:E9)</f>
        <v>0.9412148922273024</v>
      </c>
    </row>
    <row r="10" spans="2:10" ht="15">
      <c r="B10" s="38" t="s">
        <v>12</v>
      </c>
      <c r="C10" s="13" t="s">
        <v>4</v>
      </c>
      <c r="D10" s="98">
        <f>Janeiro!D10+Fevereiro!D10+Março!D10+Abril!D10+Maio!D10+Junho!D10+Julho!D10+Setembro!D10+Agosto!D10+Outubro!D10+Novembro!D10+Dezembro!D10</f>
        <v>70</v>
      </c>
      <c r="E10" s="167">
        <f>Janeiro!E10+Fevereiro!E10+Março!E10+Abril!E10+Maio!E10+Junho!E10+Julho!E10+Setembro!E10+Agosto!E10+Outubro!E10+Novembro!E10+Dezembro!E10</f>
        <v>98</v>
      </c>
      <c r="F10" s="168"/>
      <c r="G10" s="171" t="s">
        <v>17</v>
      </c>
      <c r="H10" s="172"/>
      <c r="I10" s="56">
        <f>D10/E10</f>
        <v>0.7142857142857143</v>
      </c>
      <c r="J10" s="138"/>
    </row>
    <row r="11" spans="2:9" ht="15">
      <c r="B11" s="53" t="s">
        <v>34</v>
      </c>
      <c r="C11" s="13" t="s">
        <v>15</v>
      </c>
      <c r="D11" s="98">
        <f>Janeiro!D11+Fevereiro!D11+Março!D11+Abril!D11+Maio!D11+Junho!D11+Julho!D11+Setembro!D11+Agosto!D11+Outubro!D11+Novembro!D11+Dezembro!D11</f>
        <v>1906</v>
      </c>
      <c r="E11" s="167">
        <f>Janeiro!E11+Fevereiro!E11+Março!E11+Abril!E11+Maio!E11+Junho!E11+Julho!E11+Setembro!E11+Agosto!E11+Outubro!E11+Novembro!E11+Dezembro!E11</f>
        <v>250</v>
      </c>
      <c r="F11" s="168"/>
      <c r="G11" s="169" t="s">
        <v>35</v>
      </c>
      <c r="H11" s="170"/>
      <c r="I11" s="56">
        <f>D11/SUM(D11:E11)</f>
        <v>0.8840445269016698</v>
      </c>
    </row>
    <row r="12" spans="2:11" ht="15">
      <c r="B12" s="22">
        <f>D38</f>
        <v>3855</v>
      </c>
      <c r="C12" s="13" t="s">
        <v>36</v>
      </c>
      <c r="D12" s="52">
        <f>SUM(D9:D11)</f>
        <v>3417</v>
      </c>
      <c r="E12" s="167">
        <f>SUM(E9:E11)</f>
        <v>438</v>
      </c>
      <c r="F12" s="245"/>
      <c r="G12" s="171" t="s">
        <v>19</v>
      </c>
      <c r="H12" s="172"/>
      <c r="I12" s="56">
        <f>D12/SUM(D12:E12)</f>
        <v>0.8863813229571984</v>
      </c>
      <c r="K12" s="1"/>
    </row>
    <row r="13" spans="2:11" s="5" customFormat="1" ht="15.75" thickBot="1">
      <c r="B13" s="14"/>
      <c r="C13" s="14"/>
      <c r="D13" s="14"/>
      <c r="E13" s="14"/>
      <c r="F13" s="14"/>
      <c r="G13" s="14"/>
      <c r="H13" s="14"/>
      <c r="I13" s="14"/>
      <c r="J13" s="3"/>
      <c r="K13" s="20"/>
    </row>
    <row r="14" spans="2:15" ht="18.75" customHeight="1" thickBot="1">
      <c r="B14" s="173" t="s">
        <v>5</v>
      </c>
      <c r="C14" s="174"/>
      <c r="D14" s="174"/>
      <c r="E14" s="174"/>
      <c r="F14" s="174"/>
      <c r="G14" s="174"/>
      <c r="H14" s="174"/>
      <c r="I14" s="175"/>
      <c r="J14" s="2"/>
      <c r="K14" s="6"/>
      <c r="L14" s="5"/>
      <c r="M14" s="139"/>
      <c r="N14" s="3"/>
      <c r="O14" s="3"/>
    </row>
    <row r="15" spans="2:15" ht="68.2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  <c r="J15" s="2"/>
      <c r="K15" s="6"/>
      <c r="L15" s="5"/>
      <c r="M15" s="5"/>
      <c r="N15" s="141"/>
      <c r="O15" s="3"/>
    </row>
    <row r="16" spans="2:15" ht="15">
      <c r="B16" s="22">
        <f>F38</f>
        <v>895</v>
      </c>
      <c r="C16" s="153">
        <f>Janeiro!C16+Fevereiro!C16+Março!C16+Abril!C16+Maio!C16+Junho!C16+Julho!C16+Setembro!C16+Agosto!C16+Outubro!C16+Novembro!C16+Dezembro!C16</f>
        <v>83</v>
      </c>
      <c r="D16" s="153"/>
      <c r="E16" s="153">
        <f>Janeiro!E16+Fevereiro!E16+Março!E16+Abril!E16+Maio!E16+Junho!E16+Julho!E16+Setembro!E16+Agosto!E16+Outubro!E16+Novembro!E16+Dezembro!E16</f>
        <v>390</v>
      </c>
      <c r="F16" s="153"/>
      <c r="G16" s="52">
        <f>Janeiro!G16+Fevereiro!G16+Março!G16+Abril!G16+Maio!G16+Junho!G16+Julho!G16+Setembro!G16+Agosto!G16+Outubro!G16+Novembro!G16+Dezembro!G16</f>
        <v>348</v>
      </c>
      <c r="H16" s="153">
        <v>74</v>
      </c>
      <c r="I16" s="153"/>
      <c r="J16" s="2"/>
      <c r="K16" s="6"/>
      <c r="L16" s="5"/>
      <c r="M16" s="5"/>
      <c r="N16" s="3"/>
      <c r="O16" s="3"/>
    </row>
    <row r="17" spans="2:15" ht="15">
      <c r="B17" s="92">
        <f>SUM(C17:I17)</f>
        <v>1</v>
      </c>
      <c r="C17" s="154">
        <f>C16/B16</f>
        <v>0.09273743016759776</v>
      </c>
      <c r="D17" s="154"/>
      <c r="E17" s="154">
        <f>E16/B16</f>
        <v>0.43575418994413406</v>
      </c>
      <c r="F17" s="154"/>
      <c r="G17" s="92">
        <f>G16/B16</f>
        <v>0.3888268156424581</v>
      </c>
      <c r="H17" s="154">
        <f>H16/B16</f>
        <v>0.08268156424581005</v>
      </c>
      <c r="I17" s="154"/>
      <c r="J17" s="2"/>
      <c r="K17" s="6"/>
      <c r="L17" s="5"/>
      <c r="M17" s="5"/>
      <c r="N17" s="3"/>
      <c r="O17" s="3"/>
    </row>
    <row r="18" spans="2:15" ht="15">
      <c r="B18" s="14"/>
      <c r="C18" s="16"/>
      <c r="D18" s="16"/>
      <c r="E18" s="17"/>
      <c r="F18" s="17"/>
      <c r="G18" s="16"/>
      <c r="H18" s="16"/>
      <c r="I18" s="16"/>
      <c r="J18" s="2"/>
      <c r="K18" s="6"/>
      <c r="L18" s="5"/>
      <c r="M18" s="5"/>
      <c r="N18" s="3"/>
      <c r="O18" s="3"/>
    </row>
    <row r="19" spans="2:15" ht="19.5" customHeight="1" thickBot="1">
      <c r="B19" s="10"/>
      <c r="C19" s="10"/>
      <c r="D19" s="10"/>
      <c r="E19" s="10"/>
      <c r="F19" s="10"/>
      <c r="G19" s="10"/>
      <c r="H19" s="10"/>
      <c r="I19" s="10"/>
      <c r="K19" s="6"/>
      <c r="L19" s="5"/>
      <c r="M19" s="5"/>
      <c r="N19" s="140"/>
      <c r="O19" s="3"/>
    </row>
    <row r="20" spans="2:19" ht="15.75" thickBot="1">
      <c r="B20" s="190" t="s">
        <v>27</v>
      </c>
      <c r="C20" s="191"/>
      <c r="D20" s="191"/>
      <c r="E20" s="191"/>
      <c r="F20" s="191"/>
      <c r="G20" s="191"/>
      <c r="H20" s="82">
        <f>Fevereiro!H20+Março!H20+Abril!H20+Maio!H20+Junho!H20+Julho!H20+Setembro!H20+Agosto!H20+Outubro!H20+Novembro!H20+Dezembro!H20</f>
        <v>80</v>
      </c>
      <c r="I20" s="65">
        <f>H20/SUM(D12:F12)</f>
        <v>0.020752269779507133</v>
      </c>
      <c r="K20" s="6"/>
      <c r="L20" s="5"/>
      <c r="N20" s="3"/>
      <c r="O20" s="3"/>
      <c r="P20" s="3"/>
      <c r="Q20" s="3"/>
      <c r="R20" s="3"/>
      <c r="S20" s="3"/>
    </row>
    <row r="21" spans="2:19" ht="15.75" thickBot="1">
      <c r="B21" s="10"/>
      <c r="C21" s="10"/>
      <c r="D21" s="10"/>
      <c r="E21" s="10"/>
      <c r="F21" s="10"/>
      <c r="G21" s="10"/>
      <c r="H21" s="16"/>
      <c r="I21" s="16"/>
      <c r="K21" s="6"/>
      <c r="L21" s="5"/>
      <c r="M21" s="5"/>
      <c r="N21" s="3"/>
      <c r="O21" s="3"/>
      <c r="P21" s="3"/>
      <c r="Q21" s="3"/>
      <c r="R21" s="3"/>
      <c r="S21" s="3"/>
    </row>
    <row r="22" spans="2:19" ht="30" customHeight="1" thickBot="1">
      <c r="B22" s="155" t="s">
        <v>9</v>
      </c>
      <c r="C22" s="156"/>
      <c r="D22" s="156"/>
      <c r="E22" s="156"/>
      <c r="F22" s="156"/>
      <c r="G22" s="156"/>
      <c r="H22" s="156"/>
      <c r="I22" s="156"/>
      <c r="K22" s="6"/>
      <c r="L22" s="5"/>
      <c r="M22" s="3"/>
      <c r="N22" s="3"/>
      <c r="O22" s="9"/>
      <c r="P22" s="9"/>
      <c r="Q22" s="9"/>
      <c r="R22" s="9"/>
      <c r="S22" s="9"/>
    </row>
    <row r="23" spans="2:19" ht="24.75" customHeight="1" thickBot="1">
      <c r="B23" s="18" t="s">
        <v>10</v>
      </c>
      <c r="C23" s="18" t="s">
        <v>11</v>
      </c>
      <c r="D23" s="159" t="s">
        <v>12</v>
      </c>
      <c r="E23" s="160"/>
      <c r="F23" s="159" t="s">
        <v>24</v>
      </c>
      <c r="G23" s="160"/>
      <c r="H23" s="157" t="s">
        <v>13</v>
      </c>
      <c r="I23" s="158"/>
      <c r="K23" s="8"/>
      <c r="N23" s="3"/>
      <c r="O23" s="26"/>
      <c r="P23" s="26"/>
      <c r="Q23" s="26"/>
      <c r="R23" s="7"/>
      <c r="S23" s="26"/>
    </row>
    <row r="24" spans="2:19" ht="15.75">
      <c r="B24" s="23"/>
      <c r="C24" s="24"/>
      <c r="D24" s="249"/>
      <c r="E24" s="250"/>
      <c r="F24" s="167"/>
      <c r="G24" s="168"/>
      <c r="H24" s="167"/>
      <c r="I24" s="168"/>
      <c r="O24" s="26"/>
      <c r="P24" s="26"/>
      <c r="Q24" s="26"/>
      <c r="R24" s="7"/>
      <c r="S24" s="26"/>
    </row>
    <row r="25" spans="2:19" ht="15.75">
      <c r="B25" s="23" t="s">
        <v>37</v>
      </c>
      <c r="C25" s="24">
        <f>Janeiro!C56</f>
        <v>55</v>
      </c>
      <c r="D25" s="167">
        <f>Janeiro!D56</f>
        <v>33</v>
      </c>
      <c r="E25" s="168"/>
      <c r="F25" s="167">
        <f>Janeiro!F56</f>
        <v>16</v>
      </c>
      <c r="G25" s="168"/>
      <c r="H25" s="167">
        <f>Janeiro!H56</f>
        <v>6</v>
      </c>
      <c r="I25" s="168"/>
      <c r="O25" s="27"/>
      <c r="P25" s="26"/>
      <c r="Q25" s="26"/>
      <c r="R25" s="26"/>
      <c r="S25" s="26"/>
    </row>
    <row r="26" spans="2:19" ht="15.75">
      <c r="B26" s="23" t="s">
        <v>38</v>
      </c>
      <c r="C26" s="24">
        <f>Fevereiro!C55</f>
        <v>323</v>
      </c>
      <c r="D26" s="167">
        <f>Fevereiro!D55</f>
        <v>218</v>
      </c>
      <c r="E26" s="168"/>
      <c r="F26" s="167">
        <f>Fevereiro!F55</f>
        <v>57</v>
      </c>
      <c r="G26" s="168"/>
      <c r="H26" s="167">
        <f>Fevereiro!H55</f>
        <v>48</v>
      </c>
      <c r="I26" s="168"/>
      <c r="O26" s="27"/>
      <c r="P26" s="26"/>
      <c r="Q26" s="26"/>
      <c r="R26" s="26"/>
      <c r="S26" s="26"/>
    </row>
    <row r="27" spans="2:19" ht="15.75">
      <c r="B27" s="23" t="s">
        <v>39</v>
      </c>
      <c r="C27" s="24">
        <f>Março!C55</f>
        <v>331</v>
      </c>
      <c r="D27" s="167">
        <f>Março!D55</f>
        <v>225</v>
      </c>
      <c r="E27" s="168"/>
      <c r="F27" s="167">
        <f>Março!F55</f>
        <v>67</v>
      </c>
      <c r="G27" s="168"/>
      <c r="H27" s="167">
        <f>Março!H55</f>
        <v>39</v>
      </c>
      <c r="I27" s="168"/>
      <c r="O27" s="27"/>
      <c r="P27" s="26"/>
      <c r="Q27" s="26"/>
      <c r="R27" s="26"/>
      <c r="S27" s="26"/>
    </row>
    <row r="28" spans="2:19" ht="15.75">
      <c r="B28" s="23" t="s">
        <v>40</v>
      </c>
      <c r="C28" s="24">
        <f>Abril!C55</f>
        <v>361</v>
      </c>
      <c r="D28" s="167">
        <f>Abril!D55</f>
        <v>225</v>
      </c>
      <c r="E28" s="168"/>
      <c r="F28" s="167">
        <f>Abril!F55</f>
        <v>94</v>
      </c>
      <c r="G28" s="168"/>
      <c r="H28" s="167">
        <f>Abril!H55</f>
        <v>42</v>
      </c>
      <c r="I28" s="168"/>
      <c r="O28" s="27"/>
      <c r="P28" s="26"/>
      <c r="Q28" s="26"/>
      <c r="R28" s="26"/>
      <c r="S28" s="26"/>
    </row>
    <row r="29" spans="2:19" ht="15.75">
      <c r="B29" s="23" t="s">
        <v>41</v>
      </c>
      <c r="C29" s="24">
        <f>Maio!C55</f>
        <v>1162</v>
      </c>
      <c r="D29" s="167">
        <f>Maio!D55</f>
        <v>1039</v>
      </c>
      <c r="E29" s="168"/>
      <c r="F29" s="167">
        <f>Maio!F55</f>
        <v>73</v>
      </c>
      <c r="G29" s="168"/>
      <c r="H29" s="167">
        <f>Maio!H55</f>
        <v>50</v>
      </c>
      <c r="I29" s="168"/>
      <c r="O29" s="27"/>
      <c r="P29" s="26"/>
      <c r="Q29" s="26"/>
      <c r="R29" s="26"/>
      <c r="S29" s="26"/>
    </row>
    <row r="30" spans="2:19" ht="15.75">
      <c r="B30" s="23" t="s">
        <v>42</v>
      </c>
      <c r="C30" s="24">
        <f>Junho!C55</f>
        <v>267</v>
      </c>
      <c r="D30" s="167">
        <f>Junho!D55</f>
        <v>173</v>
      </c>
      <c r="E30" s="168"/>
      <c r="F30" s="167">
        <f>Junho!F55</f>
        <v>76</v>
      </c>
      <c r="G30" s="168"/>
      <c r="H30" s="167">
        <f>Junho!H55</f>
        <v>18</v>
      </c>
      <c r="I30" s="168"/>
      <c r="O30" s="27"/>
      <c r="P30" s="26"/>
      <c r="Q30" s="26"/>
      <c r="R30" s="26"/>
      <c r="S30" s="26"/>
    </row>
    <row r="31" spans="2:19" ht="15.75">
      <c r="B31" s="23" t="s">
        <v>43</v>
      </c>
      <c r="C31" s="24">
        <f>Julho!C62</f>
        <v>422</v>
      </c>
      <c r="D31" s="167">
        <f>Julho!D62</f>
        <v>282</v>
      </c>
      <c r="E31" s="168"/>
      <c r="F31" s="167">
        <f>Julho!F62</f>
        <v>107</v>
      </c>
      <c r="G31" s="168"/>
      <c r="H31" s="153">
        <f>Julho!H62</f>
        <v>33</v>
      </c>
      <c r="I31" s="153"/>
      <c r="O31" s="27"/>
      <c r="P31" s="26"/>
      <c r="Q31" s="26"/>
      <c r="R31" s="26"/>
      <c r="S31" s="26"/>
    </row>
    <row r="32" spans="2:19" ht="15.75">
      <c r="B32" s="23" t="s">
        <v>44</v>
      </c>
      <c r="C32" s="24">
        <f>Agosto!C62</f>
        <v>384</v>
      </c>
      <c r="D32" s="167">
        <f>Agosto!D62</f>
        <v>262</v>
      </c>
      <c r="E32" s="168">
        <f>Agosto!E62</f>
        <v>0</v>
      </c>
      <c r="F32" s="167">
        <f>Agosto!F62</f>
        <v>82</v>
      </c>
      <c r="G32" s="168">
        <f>Agosto!G62</f>
        <v>0</v>
      </c>
      <c r="H32" s="153">
        <f>Agosto!H62</f>
        <v>40</v>
      </c>
      <c r="I32" s="153">
        <f>Agosto!I62</f>
        <v>0</v>
      </c>
      <c r="O32" s="27"/>
      <c r="P32" s="26"/>
      <c r="Q32" s="26"/>
      <c r="R32" s="26"/>
      <c r="S32" s="26"/>
    </row>
    <row r="33" spans="2:19" ht="15.75">
      <c r="B33" s="23" t="s">
        <v>45</v>
      </c>
      <c r="C33" s="131">
        <f>Setembro!C53</f>
        <v>355</v>
      </c>
      <c r="D33" s="153">
        <f>Setembro!D53</f>
        <v>231</v>
      </c>
      <c r="E33" s="153"/>
      <c r="F33" s="153">
        <f>Setembro!F53</f>
        <v>95</v>
      </c>
      <c r="G33" s="153"/>
      <c r="H33" s="153">
        <f>Setembro!H53</f>
        <v>29</v>
      </c>
      <c r="I33" s="153"/>
      <c r="O33" s="27"/>
      <c r="P33" s="26"/>
      <c r="Q33" s="26"/>
      <c r="R33" s="26"/>
      <c r="S33" s="26"/>
    </row>
    <row r="34" spans="2:19" ht="15.75">
      <c r="B34" s="23" t="s">
        <v>46</v>
      </c>
      <c r="C34" s="131">
        <f>Outubro!C62</f>
        <v>367</v>
      </c>
      <c r="D34" s="153">
        <f>Outubro!D62</f>
        <v>250</v>
      </c>
      <c r="E34" s="153">
        <f>Outubro!E62</f>
        <v>0</v>
      </c>
      <c r="F34" s="153">
        <f>Outubro!F62</f>
        <v>78</v>
      </c>
      <c r="G34" s="153">
        <f>Outubro!G62</f>
        <v>0</v>
      </c>
      <c r="H34" s="153">
        <f>Outubro!H62</f>
        <v>39</v>
      </c>
      <c r="I34" s="153">
        <f>Outubro!I62</f>
        <v>0</v>
      </c>
      <c r="O34" s="27"/>
      <c r="P34" s="26"/>
      <c r="Q34" s="26"/>
      <c r="R34" s="26"/>
      <c r="S34" s="26"/>
    </row>
    <row r="35" spans="2:19" ht="15.75">
      <c r="B35" s="23" t="s">
        <v>47</v>
      </c>
      <c r="C35" s="24">
        <f>Novembro!C55</f>
        <v>567</v>
      </c>
      <c r="D35" s="167">
        <f>Novembro!D55</f>
        <v>473</v>
      </c>
      <c r="E35" s="168">
        <f>Novembro!E55</f>
        <v>0</v>
      </c>
      <c r="F35" s="167">
        <f>Novembro!F55</f>
        <v>64</v>
      </c>
      <c r="G35" s="168">
        <f>Novembro!G55</f>
        <v>0</v>
      </c>
      <c r="H35" s="153">
        <f>Novembro!H55</f>
        <v>30</v>
      </c>
      <c r="I35" s="153">
        <f>Novembro!I55</f>
        <v>0</v>
      </c>
      <c r="O35" s="27"/>
      <c r="P35" s="26"/>
      <c r="Q35" s="26"/>
      <c r="R35" s="26"/>
      <c r="S35" s="26"/>
    </row>
    <row r="36" spans="2:19" ht="15.75">
      <c r="B36" s="23" t="s">
        <v>48</v>
      </c>
      <c r="C36" s="24">
        <f>Dezembro!C56</f>
        <v>556</v>
      </c>
      <c r="D36" s="167">
        <f>Dezembro!D56</f>
        <v>444</v>
      </c>
      <c r="E36" s="168">
        <f>Dezembro!E56</f>
        <v>0</v>
      </c>
      <c r="F36" s="167">
        <f>Dezembro!F56</f>
        <v>86</v>
      </c>
      <c r="G36" s="168">
        <f>Dezembro!G56</f>
        <v>0</v>
      </c>
      <c r="H36" s="153">
        <f>Dezembro!H56</f>
        <v>26</v>
      </c>
      <c r="I36" s="153">
        <f>Dezembro!I56</f>
        <v>0</v>
      </c>
      <c r="O36" s="27"/>
      <c r="P36" s="26"/>
      <c r="Q36" s="26"/>
      <c r="R36" s="26"/>
      <c r="S36" s="26"/>
    </row>
    <row r="37" spans="2:19" ht="15.75" thickBot="1">
      <c r="B37" s="23"/>
      <c r="C37" s="24"/>
      <c r="D37" s="167"/>
      <c r="E37" s="168"/>
      <c r="F37" s="167"/>
      <c r="G37" s="168"/>
      <c r="H37" s="167"/>
      <c r="I37" s="168"/>
      <c r="O37" s="28"/>
      <c r="P37" s="4"/>
      <c r="Q37" s="29"/>
      <c r="R37" s="4"/>
      <c r="S37" s="4"/>
    </row>
    <row r="38" spans="2:9" ht="15.75" thickBot="1">
      <c r="B38" s="35" t="s">
        <v>25</v>
      </c>
      <c r="C38" s="69">
        <f>SUM(C24:C37)</f>
        <v>5150</v>
      </c>
      <c r="D38" s="181">
        <f>SUM(D24:D37)</f>
        <v>3855</v>
      </c>
      <c r="E38" s="182"/>
      <c r="F38" s="181">
        <f>SUM(F24:F37)</f>
        <v>895</v>
      </c>
      <c r="G38" s="182"/>
      <c r="H38" s="200">
        <f>SUM(H24:H37)</f>
        <v>400</v>
      </c>
      <c r="I38" s="201"/>
    </row>
    <row r="39" spans="2:9" ht="15">
      <c r="B39" s="10"/>
      <c r="C39" s="10"/>
      <c r="D39" s="179"/>
      <c r="E39" s="179"/>
      <c r="F39" s="179"/>
      <c r="G39" s="179"/>
      <c r="H39" s="10"/>
      <c r="I39" s="10"/>
    </row>
    <row r="40" spans="2:9" ht="15">
      <c r="B40" s="10"/>
      <c r="C40" s="10"/>
      <c r="D40" s="10"/>
      <c r="E40" s="10"/>
      <c r="F40" s="179"/>
      <c r="G40" s="179"/>
      <c r="H40" s="10"/>
      <c r="I40" s="10"/>
    </row>
    <row r="41" spans="2:9" ht="15">
      <c r="B41" s="10"/>
      <c r="C41" s="10"/>
      <c r="D41" s="10"/>
      <c r="E41" s="10"/>
      <c r="F41" s="179"/>
      <c r="G41" s="179"/>
      <c r="H41" s="10"/>
      <c r="I41" s="10"/>
    </row>
    <row r="42" spans="2:9" ht="15">
      <c r="B42" s="10"/>
      <c r="C42" s="10"/>
      <c r="D42" s="10"/>
      <c r="E42" s="10"/>
      <c r="F42" s="179"/>
      <c r="G42" s="179"/>
      <c r="H42" s="10"/>
      <c r="I42" s="10"/>
    </row>
    <row r="43" spans="2:9" ht="15.75" thickBot="1">
      <c r="B43" s="10"/>
      <c r="C43" s="10"/>
      <c r="D43" s="10"/>
      <c r="E43" s="10"/>
      <c r="F43" s="179"/>
      <c r="G43" s="179"/>
      <c r="H43" s="10"/>
      <c r="I43" s="10"/>
    </row>
    <row r="44" spans="2:9" ht="15.75">
      <c r="B44" s="44" t="s">
        <v>31</v>
      </c>
      <c r="C44" s="45"/>
      <c r="D44" s="46"/>
      <c r="E44" s="47"/>
      <c r="F44" s="192" t="s">
        <v>28</v>
      </c>
      <c r="G44" s="193"/>
      <c r="H44" s="193"/>
      <c r="I44" s="194"/>
    </row>
    <row r="45" spans="2:9" ht="15">
      <c r="B45" s="48"/>
      <c r="C45" s="49"/>
      <c r="D45" s="49"/>
      <c r="E45" s="49"/>
      <c r="F45" s="183" t="s">
        <v>32</v>
      </c>
      <c r="G45" s="184"/>
      <c r="H45" s="211" t="s">
        <v>3</v>
      </c>
      <c r="I45" s="212"/>
    </row>
    <row r="46" spans="2:9" ht="15">
      <c r="B46" s="42" t="s">
        <v>29</v>
      </c>
      <c r="C46" s="52">
        <f>Janeiro!C64+Fevereiro!C63+Março!C63+Abril!C63+Maio!C63+Junho!C63+Julho!C68+Setembro!C59+Agosto!C68+Outubro!C68+Novembro!C61+Dezembro!C62</f>
        <v>1484</v>
      </c>
      <c r="D46" s="254">
        <f>C46/C49</f>
        <v>0.21991701244813278</v>
      </c>
      <c r="E46" s="255"/>
      <c r="F46" s="210">
        <f>Janeiro!F64+Fevereiro!F63+Março!F63+Abril!F63+Maio!F63+Junho!F63+Julho!F68+Setembro!F59+Agosto!F68+Outubro!F68+Novembro!F61+Dezembro!F62</f>
        <v>401</v>
      </c>
      <c r="G46" s="153"/>
      <c r="H46" s="167">
        <f>Janeiro!H64+Fevereiro!H63+Março!H63+Abril!H63+Maio!H63+Junho!H63+Julho!H68+Setembro!H59+Agosto!H68+Outubro!H68+Novembro!H61+Dezembro!H62</f>
        <v>1020</v>
      </c>
      <c r="I46" s="215"/>
    </row>
    <row r="47" spans="2:9" ht="15">
      <c r="B47" s="42" t="s">
        <v>30</v>
      </c>
      <c r="C47" s="98">
        <f>Janeiro!C65+Fevereiro!C64+Março!C64+Abril!C64+Maio!C64+Junho!C64+Julho!C69+Setembro!C60+Agosto!C69+Outubro!C69+Novembro!C62+Dezembro!C63</f>
        <v>1130</v>
      </c>
      <c r="D47" s="254">
        <f>C47/C49</f>
        <v>0.16745702430349732</v>
      </c>
      <c r="E47" s="255"/>
      <c r="F47" s="210">
        <f>Janeiro!F65+Fevereiro!F64+Março!F64+Abril!F64+Maio!F64+Junho!F64+Julho!F69+Setembro!F60+Agosto!F69+Outubro!F69+Novembro!F62+Dezembro!F63</f>
        <v>107</v>
      </c>
      <c r="G47" s="153"/>
      <c r="H47" s="167">
        <f>Janeiro!H65+Fevereiro!H64+Março!H64+Abril!H64+Maio!H64+Junho!H64+Julho!H69+Setembro!H60+Agosto!H69+Outubro!H69+Novembro!H62+Dezembro!H63</f>
        <v>1030</v>
      </c>
      <c r="I47" s="215"/>
    </row>
    <row r="48" spans="2:9" ht="15.75" thickBot="1">
      <c r="B48" s="43" t="s">
        <v>15</v>
      </c>
      <c r="C48" s="98">
        <f>Janeiro!C66+Fevereiro!C65+Março!C65+Abril!C65+Maio!C65+Junho!C65+Julho!C70+Setembro!C61+Agosto!C70+Outubro!C70+Novembro!C63+Dezembro!C64</f>
        <v>4134</v>
      </c>
      <c r="D48" s="252">
        <f>C48/C49</f>
        <v>0.6126259632483699</v>
      </c>
      <c r="E48" s="253"/>
      <c r="F48" s="210">
        <f>Janeiro!F66+Fevereiro!F65+Março!F65+Abril!F65+Maio!F65+Junho!F65+Julho!F70+Setembro!F61+Agosto!F70+Outubro!F70+Novembro!F63+Dezembro!F64</f>
        <v>2227</v>
      </c>
      <c r="G48" s="153"/>
      <c r="H48" s="167">
        <f>Janeiro!H66+Fevereiro!H65+Março!H65+Abril!H65+Maio!H65+Junho!H65+Julho!H70+Setembro!H61+Agosto!H70+Outubro!H70+Novembro!H63+Dezembro!H64</f>
        <v>0</v>
      </c>
      <c r="I48" s="215"/>
    </row>
    <row r="49" spans="2:9" ht="15.75" thickBot="1">
      <c r="B49" s="50" t="s">
        <v>33</v>
      </c>
      <c r="C49" s="51">
        <f>SUM(C46:C48)</f>
        <v>6748</v>
      </c>
      <c r="D49" s="251">
        <f>SUM(D46:D48)</f>
        <v>1</v>
      </c>
      <c r="E49" s="206"/>
      <c r="F49" s="207">
        <f>SUM(F46:F48)</f>
        <v>2735</v>
      </c>
      <c r="G49" s="208"/>
      <c r="H49" s="207">
        <f>SUM(H46:H48)</f>
        <v>2050</v>
      </c>
      <c r="I49" s="208"/>
    </row>
    <row r="50" spans="2:9" ht="15">
      <c r="B50" s="10"/>
      <c r="C50" s="10"/>
      <c r="D50" s="10"/>
      <c r="E50" s="10"/>
      <c r="F50" s="10"/>
      <c r="G50" s="10"/>
      <c r="H50" s="10"/>
      <c r="I50" s="10"/>
    </row>
    <row r="51" spans="2:9" ht="15">
      <c r="B51" s="10"/>
      <c r="C51" s="10"/>
      <c r="D51" s="10"/>
      <c r="E51" s="10"/>
      <c r="F51" s="10"/>
      <c r="G51" s="10"/>
      <c r="H51" s="10"/>
      <c r="I51" s="10"/>
    </row>
    <row r="52" spans="2:9" ht="15">
      <c r="B52" s="10"/>
      <c r="C52" s="10"/>
      <c r="D52" s="10"/>
      <c r="E52" s="10"/>
      <c r="F52" s="10"/>
      <c r="G52" s="10"/>
      <c r="H52" s="10"/>
      <c r="I52" s="10"/>
    </row>
    <row r="53" spans="2:9" ht="15">
      <c r="B53" s="10"/>
      <c r="C53" s="10"/>
      <c r="D53" s="10"/>
      <c r="E53" s="10"/>
      <c r="F53" s="10"/>
      <c r="G53" s="10"/>
      <c r="H53" s="10"/>
      <c r="I53" s="10"/>
    </row>
    <row r="54" spans="2:9" ht="15">
      <c r="B54" s="10"/>
      <c r="C54" s="10"/>
      <c r="D54" s="10"/>
      <c r="E54" s="10"/>
      <c r="F54" s="10"/>
      <c r="G54" s="10"/>
      <c r="H54" s="10"/>
      <c r="I54" s="10"/>
    </row>
    <row r="55" spans="2:9" ht="15">
      <c r="B55" s="10"/>
      <c r="C55" s="10"/>
      <c r="D55" s="10"/>
      <c r="E55" s="10"/>
      <c r="F55" s="10"/>
      <c r="G55" s="10"/>
      <c r="H55" s="10"/>
      <c r="I55" s="10"/>
    </row>
    <row r="56" spans="2:9" ht="15">
      <c r="B56" s="10"/>
      <c r="C56" s="10"/>
      <c r="D56" s="10"/>
      <c r="E56" s="10"/>
      <c r="F56" s="10"/>
      <c r="G56" s="10"/>
      <c r="H56" s="10"/>
      <c r="I56" s="10"/>
    </row>
    <row r="57" spans="2:9" ht="15">
      <c r="B57" s="10"/>
      <c r="C57" s="10"/>
      <c r="D57" s="10"/>
      <c r="E57" s="10"/>
      <c r="F57" s="10"/>
      <c r="G57" s="10"/>
      <c r="H57" s="10"/>
      <c r="I57" s="10"/>
    </row>
    <row r="58" spans="2:9" ht="15">
      <c r="B58" s="10"/>
      <c r="C58" s="10"/>
      <c r="D58" s="10"/>
      <c r="E58" s="10"/>
      <c r="F58" s="10"/>
      <c r="G58" s="10"/>
      <c r="H58" s="10"/>
      <c r="I58" s="10"/>
    </row>
    <row r="59" spans="2:9" ht="15">
      <c r="B59" s="10"/>
      <c r="C59" s="10"/>
      <c r="D59" s="10"/>
      <c r="E59" s="10"/>
      <c r="F59" s="10"/>
      <c r="G59" s="10"/>
      <c r="H59" s="10"/>
      <c r="I59" s="10"/>
    </row>
    <row r="60" spans="2:9" ht="15">
      <c r="B60" s="10"/>
      <c r="C60" s="10"/>
      <c r="D60" s="10"/>
      <c r="E60" s="10"/>
      <c r="F60" s="10"/>
      <c r="G60" s="10"/>
      <c r="H60" s="10"/>
      <c r="I60" s="10"/>
    </row>
    <row r="61" spans="2:9" ht="15">
      <c r="B61" s="10"/>
      <c r="C61" s="10"/>
      <c r="D61" s="10"/>
      <c r="E61" s="10"/>
      <c r="F61" s="10"/>
      <c r="G61" s="10"/>
      <c r="H61" s="10"/>
      <c r="I61" s="10"/>
    </row>
    <row r="62" spans="2:9" ht="15">
      <c r="B62" s="10"/>
      <c r="C62" s="10"/>
      <c r="D62" s="10"/>
      <c r="E62" s="10"/>
      <c r="F62" s="10"/>
      <c r="G62" s="10"/>
      <c r="H62" s="10"/>
      <c r="I62" s="10"/>
    </row>
    <row r="63" spans="2:9" ht="15">
      <c r="B63" s="10"/>
      <c r="C63" s="10"/>
      <c r="D63" s="10"/>
      <c r="E63" s="10"/>
      <c r="F63" s="10"/>
      <c r="G63" s="10"/>
      <c r="H63" s="10"/>
      <c r="I63" s="10"/>
    </row>
    <row r="64" spans="2:9" ht="15">
      <c r="B64" s="10"/>
      <c r="C64" s="10"/>
      <c r="D64" s="10"/>
      <c r="E64" s="10"/>
      <c r="F64" s="10"/>
      <c r="G64" s="10"/>
      <c r="H64" s="10"/>
      <c r="I64" s="1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  <row r="82" spans="2:9" ht="15">
      <c r="B82" s="10"/>
      <c r="C82" s="10"/>
      <c r="D82" s="10"/>
      <c r="E82" s="10"/>
      <c r="F82" s="10"/>
      <c r="G82" s="10"/>
      <c r="H82" s="10"/>
      <c r="I82" s="10"/>
    </row>
    <row r="83" spans="2:9" ht="15">
      <c r="B83" s="10"/>
      <c r="C83" s="10"/>
      <c r="D83" s="10"/>
      <c r="E83" s="10"/>
      <c r="F83" s="10"/>
      <c r="G83" s="10"/>
      <c r="H83" s="10"/>
      <c r="I83" s="10"/>
    </row>
    <row r="84" spans="2:9" ht="15">
      <c r="B84" s="10"/>
      <c r="C84" s="10"/>
      <c r="D84" s="10"/>
      <c r="E84" s="10"/>
      <c r="F84" s="10"/>
      <c r="G84" s="10"/>
      <c r="H84" s="10"/>
      <c r="I84" s="10"/>
    </row>
    <row r="85" spans="2:9" ht="15">
      <c r="B85" s="10"/>
      <c r="C85" s="10"/>
      <c r="D85" s="10"/>
      <c r="E85" s="10"/>
      <c r="F85" s="10"/>
      <c r="G85" s="10"/>
      <c r="H85" s="10"/>
      <c r="I85" s="10"/>
    </row>
    <row r="86" spans="2:9" ht="15">
      <c r="B86" s="10"/>
      <c r="C86" s="10"/>
      <c r="D86" s="10"/>
      <c r="E86" s="10"/>
      <c r="F86" s="10"/>
      <c r="G86" s="10"/>
      <c r="H86" s="10"/>
      <c r="I86" s="10"/>
    </row>
    <row r="87" spans="2:9" ht="15">
      <c r="B87" s="10"/>
      <c r="C87" s="10"/>
      <c r="D87" s="10"/>
      <c r="E87" s="10"/>
      <c r="F87" s="10"/>
      <c r="G87" s="10"/>
      <c r="H87" s="10"/>
      <c r="I87" s="10"/>
    </row>
    <row r="88" spans="2:9" ht="15">
      <c r="B88" s="10"/>
      <c r="C88" s="10"/>
      <c r="D88" s="10"/>
      <c r="E88" s="10"/>
      <c r="F88" s="10"/>
      <c r="G88" s="10"/>
      <c r="H88" s="10"/>
      <c r="I88" s="10"/>
    </row>
    <row r="89" spans="2:9" ht="15">
      <c r="B89" s="10"/>
      <c r="C89" s="10"/>
      <c r="D89" s="10"/>
      <c r="E89" s="10"/>
      <c r="F89" s="10"/>
      <c r="G89" s="10"/>
      <c r="H89" s="10"/>
      <c r="I89" s="10"/>
    </row>
    <row r="90" spans="2:9" ht="15">
      <c r="B90" s="10"/>
      <c r="C90" s="10"/>
      <c r="D90" s="10"/>
      <c r="E90" s="10"/>
      <c r="F90" s="10"/>
      <c r="G90" s="10"/>
      <c r="H90" s="10"/>
      <c r="I90" s="10"/>
    </row>
    <row r="91" spans="2:9" ht="15">
      <c r="B91" s="10"/>
      <c r="C91" s="10"/>
      <c r="D91" s="10"/>
      <c r="E91" s="10"/>
      <c r="F91" s="10"/>
      <c r="G91" s="10"/>
      <c r="H91" s="10"/>
      <c r="I91" s="10"/>
    </row>
    <row r="92" spans="2:9" ht="15">
      <c r="B92" s="10"/>
      <c r="C92" s="10"/>
      <c r="D92" s="10"/>
      <c r="E92" s="10"/>
      <c r="F92" s="10"/>
      <c r="G92" s="10"/>
      <c r="H92" s="10"/>
      <c r="I92" s="10"/>
    </row>
    <row r="93" spans="2:9" ht="15">
      <c r="B93" s="10"/>
      <c r="C93" s="10"/>
      <c r="D93" s="10"/>
      <c r="E93" s="10"/>
      <c r="F93" s="10"/>
      <c r="G93" s="10"/>
      <c r="H93" s="10"/>
      <c r="I93" s="10"/>
    </row>
    <row r="94" spans="2:9" ht="15">
      <c r="B94" s="10"/>
      <c r="C94" s="10"/>
      <c r="D94" s="10"/>
      <c r="E94" s="10"/>
      <c r="F94" s="10"/>
      <c r="G94" s="10"/>
      <c r="H94" s="10"/>
      <c r="I94" s="10"/>
    </row>
    <row r="95" spans="2:9" ht="15">
      <c r="B95" s="10"/>
      <c r="C95" s="10"/>
      <c r="D95" s="10"/>
      <c r="E95" s="10"/>
      <c r="F95" s="10"/>
      <c r="G95" s="10"/>
      <c r="H95" s="10"/>
      <c r="I95" s="10"/>
    </row>
    <row r="96" spans="2:9" ht="15">
      <c r="B96" s="10"/>
      <c r="C96" s="10"/>
      <c r="D96" s="10"/>
      <c r="E96" s="10"/>
      <c r="F96" s="10"/>
      <c r="G96" s="10"/>
      <c r="H96" s="10"/>
      <c r="I96" s="10"/>
    </row>
    <row r="97" spans="2:9" ht="15">
      <c r="B97" s="10"/>
      <c r="C97" s="10"/>
      <c r="D97" s="10"/>
      <c r="E97" s="10"/>
      <c r="F97" s="10"/>
      <c r="G97" s="10"/>
      <c r="H97" s="10"/>
      <c r="I97" s="10"/>
    </row>
    <row r="98" spans="2:9" ht="15">
      <c r="B98" s="10"/>
      <c r="C98" s="10"/>
      <c r="D98" s="10"/>
      <c r="E98" s="10"/>
      <c r="F98" s="10"/>
      <c r="G98" s="10"/>
      <c r="H98" s="10"/>
      <c r="I98" s="10"/>
    </row>
    <row r="99" spans="2:9" ht="15">
      <c r="B99" s="10"/>
      <c r="C99" s="10"/>
      <c r="D99" s="10"/>
      <c r="E99" s="10"/>
      <c r="F99" s="10"/>
      <c r="G99" s="10"/>
      <c r="H99" s="10"/>
      <c r="I99" s="10"/>
    </row>
    <row r="100" spans="2:9" ht="15">
      <c r="B100" s="10"/>
      <c r="C100" s="10"/>
      <c r="D100" s="10"/>
      <c r="E100" s="10"/>
      <c r="F100" s="10"/>
      <c r="G100" s="10"/>
      <c r="H100" s="10"/>
      <c r="I100" s="10"/>
    </row>
    <row r="101" spans="2:9" ht="15">
      <c r="B101" s="10"/>
      <c r="C101" s="10"/>
      <c r="D101" s="10"/>
      <c r="E101" s="10"/>
      <c r="F101" s="10"/>
      <c r="G101" s="10"/>
      <c r="H101" s="10"/>
      <c r="I101" s="10"/>
    </row>
    <row r="102" spans="2:9" ht="15">
      <c r="B102" s="10"/>
      <c r="C102" s="10"/>
      <c r="D102" s="10"/>
      <c r="E102" s="10"/>
      <c r="F102" s="10"/>
      <c r="G102" s="10"/>
      <c r="H102" s="10"/>
      <c r="I102" s="10"/>
    </row>
    <row r="103" spans="2:9" ht="15">
      <c r="B103" s="10"/>
      <c r="C103" s="10"/>
      <c r="D103" s="10"/>
      <c r="E103" s="10"/>
      <c r="F103" s="10"/>
      <c r="G103" s="10"/>
      <c r="H103" s="10"/>
      <c r="I103" s="10"/>
    </row>
    <row r="104" spans="2:9" ht="15">
      <c r="B104" s="10"/>
      <c r="C104" s="10"/>
      <c r="D104" s="10"/>
      <c r="E104" s="10"/>
      <c r="F104" s="10"/>
      <c r="G104" s="10"/>
      <c r="H104" s="10"/>
      <c r="I104" s="10"/>
    </row>
    <row r="105" spans="2:9" ht="15">
      <c r="B105" s="10"/>
      <c r="C105" s="10"/>
      <c r="D105" s="10"/>
      <c r="E105" s="10"/>
      <c r="F105" s="10"/>
      <c r="G105" s="10"/>
      <c r="H105" s="10"/>
      <c r="I105" s="10"/>
    </row>
    <row r="106" spans="2:9" ht="15">
      <c r="B106" s="10"/>
      <c r="C106" s="10"/>
      <c r="D106" s="10"/>
      <c r="E106" s="10"/>
      <c r="F106" s="10"/>
      <c r="G106" s="10"/>
      <c r="H106" s="10"/>
      <c r="I106" s="10"/>
    </row>
    <row r="107" spans="2:9" ht="15">
      <c r="B107" s="10"/>
      <c r="C107" s="10"/>
      <c r="D107" s="10"/>
      <c r="E107" s="10"/>
      <c r="F107" s="10"/>
      <c r="G107" s="10"/>
      <c r="H107" s="10"/>
      <c r="I107" s="10"/>
    </row>
    <row r="108" spans="2:9" ht="15">
      <c r="B108" s="10"/>
      <c r="C108" s="10"/>
      <c r="D108" s="10"/>
      <c r="E108" s="10"/>
      <c r="F108" s="10"/>
      <c r="G108" s="10"/>
      <c r="H108" s="10"/>
      <c r="I108" s="10"/>
    </row>
    <row r="109" spans="2:9" ht="15">
      <c r="B109" s="10"/>
      <c r="C109" s="10"/>
      <c r="D109" s="10"/>
      <c r="E109" s="10"/>
      <c r="F109" s="10"/>
      <c r="G109" s="10"/>
      <c r="H109" s="10"/>
      <c r="I109" s="10"/>
    </row>
    <row r="110" spans="2:9" ht="15">
      <c r="B110" s="10"/>
      <c r="C110" s="10"/>
      <c r="D110" s="10"/>
      <c r="E110" s="10"/>
      <c r="F110" s="10"/>
      <c r="G110" s="10"/>
      <c r="H110" s="10"/>
      <c r="I110" s="10"/>
    </row>
    <row r="111" spans="2:9" ht="15">
      <c r="B111" s="10"/>
      <c r="C111" s="10"/>
      <c r="D111" s="10"/>
      <c r="E111" s="10"/>
      <c r="F111" s="10"/>
      <c r="G111" s="10"/>
      <c r="H111" s="10"/>
      <c r="I111" s="10"/>
    </row>
    <row r="112" spans="2:9" ht="15">
      <c r="B112" s="10"/>
      <c r="C112" s="10"/>
      <c r="D112" s="10"/>
      <c r="E112" s="10"/>
      <c r="F112" s="10"/>
      <c r="G112" s="10"/>
      <c r="H112" s="10"/>
      <c r="I112" s="10"/>
    </row>
    <row r="113" spans="2:9" ht="15">
      <c r="B113" s="10"/>
      <c r="C113" s="10"/>
      <c r="D113" s="10"/>
      <c r="E113" s="10"/>
      <c r="F113" s="10"/>
      <c r="G113" s="10"/>
      <c r="H113" s="10"/>
      <c r="I113" s="10"/>
    </row>
  </sheetData>
  <sheetProtection/>
  <mergeCells count="93">
    <mergeCell ref="D49:E49"/>
    <mergeCell ref="H49:I49"/>
    <mergeCell ref="F48:G48"/>
    <mergeCell ref="F47:G47"/>
    <mergeCell ref="F46:G46"/>
    <mergeCell ref="D48:E48"/>
    <mergeCell ref="D47:E47"/>
    <mergeCell ref="D46:E46"/>
    <mergeCell ref="H45:I45"/>
    <mergeCell ref="H48:I48"/>
    <mergeCell ref="H47:I47"/>
    <mergeCell ref="H46:I46"/>
    <mergeCell ref="F49:G49"/>
    <mergeCell ref="F45:G45"/>
    <mergeCell ref="F43:G43"/>
    <mergeCell ref="F44:I44"/>
    <mergeCell ref="D38:E38"/>
    <mergeCell ref="F38:G38"/>
    <mergeCell ref="H38:I38"/>
    <mergeCell ref="D39:E39"/>
    <mergeCell ref="F39:G39"/>
    <mergeCell ref="F40:G40"/>
    <mergeCell ref="F41:G41"/>
    <mergeCell ref="F42:G42"/>
    <mergeCell ref="D37:E37"/>
    <mergeCell ref="F37:G37"/>
    <mergeCell ref="H37:I37"/>
    <mergeCell ref="D35:E35"/>
    <mergeCell ref="F35:G35"/>
    <mergeCell ref="H35:I35"/>
    <mergeCell ref="D36:E36"/>
    <mergeCell ref="F36:G36"/>
    <mergeCell ref="H36:I36"/>
    <mergeCell ref="D34:E34"/>
    <mergeCell ref="F34:G34"/>
    <mergeCell ref="H34:I34"/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22:I22"/>
    <mergeCell ref="D23:E23"/>
    <mergeCell ref="F23:G23"/>
    <mergeCell ref="H23:I23"/>
    <mergeCell ref="D24:E24"/>
    <mergeCell ref="F24:G24"/>
    <mergeCell ref="H24:I24"/>
    <mergeCell ref="B20:G20"/>
    <mergeCell ref="E11:F11"/>
    <mergeCell ref="G11:H11"/>
    <mergeCell ref="B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B3:I3"/>
    <mergeCell ref="B4:I4"/>
    <mergeCell ref="E8:F8"/>
    <mergeCell ref="E9:F9"/>
    <mergeCell ref="G9:H9"/>
    <mergeCell ref="E10:F10"/>
    <mergeCell ref="G10:H10"/>
    <mergeCell ref="B7:I7"/>
    <mergeCell ref="E12:F12"/>
    <mergeCell ref="G12:H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D12" sqref="D12:F12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43497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191</v>
      </c>
    </row>
    <row r="9" spans="2:9" ht="15">
      <c r="B9" s="38" t="s">
        <v>14</v>
      </c>
      <c r="C9" s="13" t="s">
        <v>3</v>
      </c>
      <c r="D9" s="54">
        <v>157</v>
      </c>
      <c r="E9" s="167">
        <v>13</v>
      </c>
      <c r="F9" s="168"/>
      <c r="G9" s="171" t="s">
        <v>18</v>
      </c>
      <c r="H9" s="172"/>
      <c r="I9" s="80">
        <f>D9/SUM(D9:E9)</f>
        <v>0.9235294117647059</v>
      </c>
    </row>
    <row r="10" spans="2:9" ht="15">
      <c r="B10" s="38" t="s">
        <v>12</v>
      </c>
      <c r="C10" s="13" t="s">
        <v>4</v>
      </c>
      <c r="D10" s="54">
        <v>7</v>
      </c>
      <c r="E10" s="167">
        <v>12</v>
      </c>
      <c r="F10" s="168"/>
      <c r="G10" s="171" t="s">
        <v>17</v>
      </c>
      <c r="H10" s="172"/>
      <c r="I10" s="80">
        <f>D10/SUM(D10:E10)</f>
        <v>0.3684210526315789</v>
      </c>
    </row>
    <row r="11" spans="2:11" ht="15">
      <c r="B11" s="53" t="s">
        <v>34</v>
      </c>
      <c r="C11" s="13" t="s">
        <v>15</v>
      </c>
      <c r="D11" s="54">
        <v>27</v>
      </c>
      <c r="E11" s="167">
        <v>2</v>
      </c>
      <c r="F11" s="168"/>
      <c r="G11" s="169" t="s">
        <v>51</v>
      </c>
      <c r="H11" s="170"/>
      <c r="I11" s="80">
        <f>D11/SUM(D11:E11)</f>
        <v>0.9310344827586207</v>
      </c>
      <c r="K11" t="s">
        <v>50</v>
      </c>
    </row>
    <row r="12" spans="2:9" ht="15">
      <c r="B12" s="66">
        <v>218</v>
      </c>
      <c r="C12" s="67" t="s">
        <v>36</v>
      </c>
      <c r="D12" s="22">
        <f>SUM(D9:D11)</f>
        <v>191</v>
      </c>
      <c r="E12" s="148">
        <f>SUM(E9:E11)</f>
        <v>27</v>
      </c>
      <c r="F12" s="149"/>
      <c r="G12" s="150" t="s">
        <v>19</v>
      </c>
      <c r="H12" s="151"/>
      <c r="I12" s="81">
        <f>D12/SUM(D12:E12)</f>
        <v>0.8761467889908257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v>57</v>
      </c>
      <c r="C16" s="153">
        <v>3</v>
      </c>
      <c r="D16" s="153"/>
      <c r="E16" s="153">
        <v>22</v>
      </c>
      <c r="F16" s="153"/>
      <c r="G16" s="54">
        <v>32</v>
      </c>
      <c r="H16" s="153">
        <v>0</v>
      </c>
      <c r="I16" s="153"/>
    </row>
    <row r="17" spans="2:9" ht="15">
      <c r="B17" s="64">
        <f>C17+E17+G17+H17</f>
        <v>1</v>
      </c>
      <c r="C17" s="154">
        <f>C16/B16</f>
        <v>0.05263157894736842</v>
      </c>
      <c r="D17" s="154"/>
      <c r="E17" s="154">
        <f>E16/B16</f>
        <v>0.38596491228070173</v>
      </c>
      <c r="F17" s="154"/>
      <c r="G17" s="64">
        <f>G16/B16</f>
        <v>0.5614035087719298</v>
      </c>
      <c r="H17" s="154">
        <f>H16/B16</f>
        <v>0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13</v>
      </c>
      <c r="I20" s="65">
        <f>H20/SUM(D12:E12)</f>
        <v>0.05963302752293578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70">
        <v>43497</v>
      </c>
      <c r="C24" s="71">
        <v>14</v>
      </c>
      <c r="D24" s="216">
        <v>5</v>
      </c>
      <c r="E24" s="217"/>
      <c r="F24" s="216">
        <v>5</v>
      </c>
      <c r="G24" s="217"/>
      <c r="H24" s="216">
        <v>4</v>
      </c>
      <c r="I24" s="217"/>
    </row>
    <row r="25" spans="2:9" ht="15">
      <c r="B25" s="61">
        <v>43498</v>
      </c>
      <c r="C25" s="62"/>
      <c r="D25" s="163"/>
      <c r="E25" s="164"/>
      <c r="F25" s="163"/>
      <c r="G25" s="164"/>
      <c r="H25" s="163"/>
      <c r="I25" s="164"/>
    </row>
    <row r="26" spans="2:9" ht="15">
      <c r="B26" s="61">
        <v>43499</v>
      </c>
      <c r="C26" s="62"/>
      <c r="D26" s="163"/>
      <c r="E26" s="164"/>
      <c r="F26" s="163"/>
      <c r="G26" s="164"/>
      <c r="H26" s="163"/>
      <c r="I26" s="164"/>
    </row>
    <row r="27" spans="2:9" ht="15">
      <c r="B27" s="70">
        <v>43500</v>
      </c>
      <c r="C27" s="71">
        <v>15</v>
      </c>
      <c r="D27" s="216">
        <v>9</v>
      </c>
      <c r="E27" s="217"/>
      <c r="F27" s="216">
        <v>3</v>
      </c>
      <c r="G27" s="217"/>
      <c r="H27" s="216">
        <v>3</v>
      </c>
      <c r="I27" s="217"/>
    </row>
    <row r="28" spans="2:9" ht="15">
      <c r="B28" s="70">
        <v>43501</v>
      </c>
      <c r="C28" s="71">
        <v>13</v>
      </c>
      <c r="D28" s="216">
        <v>9</v>
      </c>
      <c r="E28" s="217"/>
      <c r="F28" s="216">
        <v>4</v>
      </c>
      <c r="G28" s="217"/>
      <c r="H28" s="216">
        <v>0</v>
      </c>
      <c r="I28" s="217"/>
    </row>
    <row r="29" spans="2:9" ht="15">
      <c r="B29" s="70">
        <v>43502</v>
      </c>
      <c r="C29" s="71">
        <v>18</v>
      </c>
      <c r="D29" s="216">
        <v>11</v>
      </c>
      <c r="E29" s="217"/>
      <c r="F29" s="216">
        <v>4</v>
      </c>
      <c r="G29" s="217"/>
      <c r="H29" s="216">
        <v>3</v>
      </c>
      <c r="I29" s="217"/>
    </row>
    <row r="30" spans="2:9" ht="15">
      <c r="B30" s="70">
        <v>43503</v>
      </c>
      <c r="C30" s="71">
        <v>18</v>
      </c>
      <c r="D30" s="216">
        <v>15</v>
      </c>
      <c r="E30" s="217"/>
      <c r="F30" s="216">
        <v>1</v>
      </c>
      <c r="G30" s="217"/>
      <c r="H30" s="216">
        <v>2</v>
      </c>
      <c r="I30" s="217"/>
    </row>
    <row r="31" spans="2:9" ht="15">
      <c r="B31" s="70">
        <v>43504</v>
      </c>
      <c r="C31" s="71">
        <v>12</v>
      </c>
      <c r="D31" s="216">
        <v>5</v>
      </c>
      <c r="E31" s="217"/>
      <c r="F31" s="216">
        <v>4</v>
      </c>
      <c r="G31" s="217"/>
      <c r="H31" s="216">
        <v>3</v>
      </c>
      <c r="I31" s="217"/>
    </row>
    <row r="32" spans="2:9" ht="15">
      <c r="B32" s="61">
        <v>43505</v>
      </c>
      <c r="C32" s="62"/>
      <c r="D32" s="72"/>
      <c r="E32" s="73"/>
      <c r="F32" s="72"/>
      <c r="G32" s="73"/>
      <c r="H32" s="72"/>
      <c r="I32" s="73"/>
    </row>
    <row r="33" spans="2:9" ht="15">
      <c r="B33" s="61">
        <v>43506</v>
      </c>
      <c r="C33" s="62"/>
      <c r="D33" s="72"/>
      <c r="E33" s="73"/>
      <c r="F33" s="72"/>
      <c r="G33" s="73"/>
      <c r="H33" s="72"/>
      <c r="I33" s="73"/>
    </row>
    <row r="34" spans="2:9" ht="15">
      <c r="B34" s="70">
        <v>43507</v>
      </c>
      <c r="C34" s="71">
        <v>16</v>
      </c>
      <c r="D34" s="216">
        <v>8</v>
      </c>
      <c r="E34" s="217"/>
      <c r="F34" s="216">
        <v>3</v>
      </c>
      <c r="G34" s="217"/>
      <c r="H34" s="216">
        <v>5</v>
      </c>
      <c r="I34" s="217"/>
    </row>
    <row r="35" spans="2:9" ht="15">
      <c r="B35" s="70">
        <v>43508</v>
      </c>
      <c r="C35" s="71">
        <v>14</v>
      </c>
      <c r="D35" s="216">
        <v>14</v>
      </c>
      <c r="E35" s="217"/>
      <c r="F35" s="216">
        <v>0</v>
      </c>
      <c r="G35" s="217"/>
      <c r="H35" s="216">
        <v>0</v>
      </c>
      <c r="I35" s="217"/>
    </row>
    <row r="36" spans="2:9" ht="15">
      <c r="B36" s="70">
        <v>43509</v>
      </c>
      <c r="C36" s="71">
        <v>18</v>
      </c>
      <c r="D36" s="216">
        <v>11</v>
      </c>
      <c r="E36" s="217"/>
      <c r="F36" s="216">
        <v>4</v>
      </c>
      <c r="G36" s="217"/>
      <c r="H36" s="216">
        <v>3</v>
      </c>
      <c r="I36" s="217"/>
    </row>
    <row r="37" spans="2:9" ht="15">
      <c r="B37" s="70">
        <v>43510</v>
      </c>
      <c r="C37" s="71">
        <v>18</v>
      </c>
      <c r="D37" s="216">
        <v>13</v>
      </c>
      <c r="E37" s="217"/>
      <c r="F37" s="216">
        <v>4</v>
      </c>
      <c r="G37" s="217"/>
      <c r="H37" s="216">
        <v>1</v>
      </c>
      <c r="I37" s="217"/>
    </row>
    <row r="38" spans="2:9" ht="15">
      <c r="B38" s="70">
        <v>43511</v>
      </c>
      <c r="C38" s="71">
        <v>16</v>
      </c>
      <c r="D38" s="216">
        <v>7</v>
      </c>
      <c r="E38" s="217"/>
      <c r="F38" s="216">
        <v>7</v>
      </c>
      <c r="G38" s="217"/>
      <c r="H38" s="216">
        <v>2</v>
      </c>
      <c r="I38" s="217"/>
    </row>
    <row r="39" spans="2:9" ht="15">
      <c r="B39" s="61">
        <v>43512</v>
      </c>
      <c r="C39" s="62"/>
      <c r="D39" s="72"/>
      <c r="E39" s="73"/>
      <c r="F39" s="72"/>
      <c r="G39" s="73"/>
      <c r="H39" s="72"/>
      <c r="I39" s="73"/>
    </row>
    <row r="40" spans="2:9" ht="15">
      <c r="B40" s="61">
        <v>43513</v>
      </c>
      <c r="C40" s="62"/>
      <c r="D40" s="72"/>
      <c r="E40" s="73"/>
      <c r="F40" s="72"/>
      <c r="G40" s="73"/>
      <c r="H40" s="72"/>
      <c r="I40" s="73"/>
    </row>
    <row r="41" spans="2:9" ht="15">
      <c r="B41" s="70">
        <v>43514</v>
      </c>
      <c r="C41" s="71">
        <v>15</v>
      </c>
      <c r="D41" s="216">
        <v>7</v>
      </c>
      <c r="E41" s="217"/>
      <c r="F41" s="216">
        <v>4</v>
      </c>
      <c r="G41" s="217"/>
      <c r="H41" s="216">
        <v>4</v>
      </c>
      <c r="I41" s="217"/>
    </row>
    <row r="42" spans="2:9" ht="15">
      <c r="B42" s="70">
        <v>43515</v>
      </c>
      <c r="C42" s="71">
        <v>15</v>
      </c>
      <c r="D42" s="216">
        <v>13</v>
      </c>
      <c r="E42" s="217"/>
      <c r="F42" s="216">
        <v>0</v>
      </c>
      <c r="G42" s="217"/>
      <c r="H42" s="216">
        <v>2</v>
      </c>
      <c r="I42" s="217"/>
    </row>
    <row r="43" spans="2:9" ht="15">
      <c r="B43" s="70">
        <v>43516</v>
      </c>
      <c r="C43" s="71">
        <v>17</v>
      </c>
      <c r="D43" s="216">
        <v>12</v>
      </c>
      <c r="E43" s="217"/>
      <c r="F43" s="216">
        <v>1</v>
      </c>
      <c r="G43" s="217"/>
      <c r="H43" s="216">
        <v>4</v>
      </c>
      <c r="I43" s="217"/>
    </row>
    <row r="44" spans="2:9" ht="15">
      <c r="B44" s="70">
        <v>43517</v>
      </c>
      <c r="C44" s="71">
        <v>18</v>
      </c>
      <c r="D44" s="216">
        <v>16</v>
      </c>
      <c r="E44" s="217"/>
      <c r="F44" s="216">
        <v>1</v>
      </c>
      <c r="G44" s="217"/>
      <c r="H44" s="216">
        <v>1</v>
      </c>
      <c r="I44" s="217"/>
    </row>
    <row r="45" spans="2:9" ht="15">
      <c r="B45" s="70">
        <v>43518</v>
      </c>
      <c r="C45" s="71">
        <v>15</v>
      </c>
      <c r="D45" s="216">
        <v>9</v>
      </c>
      <c r="E45" s="217"/>
      <c r="F45" s="216">
        <v>3</v>
      </c>
      <c r="G45" s="217"/>
      <c r="H45" s="216">
        <v>3</v>
      </c>
      <c r="I45" s="217"/>
    </row>
    <row r="46" spans="2:9" ht="15">
      <c r="B46" s="61">
        <v>43519</v>
      </c>
      <c r="C46" s="62"/>
      <c r="D46" s="163"/>
      <c r="E46" s="164"/>
      <c r="F46" s="163"/>
      <c r="G46" s="164"/>
      <c r="H46" s="163"/>
      <c r="I46" s="164"/>
    </row>
    <row r="47" spans="2:9" ht="15">
      <c r="B47" s="61">
        <v>43520</v>
      </c>
      <c r="C47" s="62"/>
      <c r="D47" s="163"/>
      <c r="E47" s="164"/>
      <c r="F47" s="163"/>
      <c r="G47" s="164"/>
      <c r="H47" s="163"/>
      <c r="I47" s="164"/>
    </row>
    <row r="48" spans="2:9" ht="15">
      <c r="B48" s="70">
        <v>43521</v>
      </c>
      <c r="C48" s="71">
        <v>15</v>
      </c>
      <c r="D48" s="216">
        <v>10</v>
      </c>
      <c r="E48" s="217"/>
      <c r="F48" s="216">
        <v>4</v>
      </c>
      <c r="G48" s="217"/>
      <c r="H48" s="216">
        <v>1</v>
      </c>
      <c r="I48" s="217"/>
    </row>
    <row r="49" spans="2:9" ht="15">
      <c r="B49" s="70">
        <v>43522</v>
      </c>
      <c r="C49" s="71">
        <v>20</v>
      </c>
      <c r="D49" s="216">
        <v>15</v>
      </c>
      <c r="E49" s="217"/>
      <c r="F49" s="216">
        <v>0</v>
      </c>
      <c r="G49" s="217"/>
      <c r="H49" s="216">
        <v>5</v>
      </c>
      <c r="I49" s="217"/>
    </row>
    <row r="50" spans="2:9" ht="15">
      <c r="B50" s="23">
        <v>43523</v>
      </c>
      <c r="C50" s="24">
        <v>18</v>
      </c>
      <c r="D50" s="167">
        <v>13</v>
      </c>
      <c r="E50" s="168"/>
      <c r="F50" s="167">
        <v>4</v>
      </c>
      <c r="G50" s="168"/>
      <c r="H50" s="167">
        <v>1</v>
      </c>
      <c r="I50" s="168"/>
    </row>
    <row r="51" spans="2:9" ht="15">
      <c r="B51" s="23">
        <v>43524</v>
      </c>
      <c r="C51" s="24">
        <v>18</v>
      </c>
      <c r="D51" s="167">
        <v>16</v>
      </c>
      <c r="E51" s="168"/>
      <c r="F51" s="167">
        <v>1</v>
      </c>
      <c r="G51" s="168"/>
      <c r="H51" s="167">
        <v>1</v>
      </c>
      <c r="I51" s="168"/>
    </row>
    <row r="52" spans="2:9" ht="15">
      <c r="B52" s="23"/>
      <c r="C52" s="24"/>
      <c r="D52" s="167"/>
      <c r="E52" s="168"/>
      <c r="F52" s="167"/>
      <c r="G52" s="168"/>
      <c r="H52" s="167"/>
      <c r="I52" s="168"/>
    </row>
    <row r="53" spans="2:9" ht="15">
      <c r="B53" s="23"/>
      <c r="C53" s="24"/>
      <c r="D53" s="167"/>
      <c r="E53" s="168"/>
      <c r="F53" s="167"/>
      <c r="G53" s="168"/>
      <c r="H53" s="167"/>
      <c r="I53" s="168"/>
    </row>
    <row r="54" spans="2:9" ht="15.75" thickBot="1">
      <c r="B54" s="34"/>
      <c r="C54" s="34"/>
      <c r="D54" s="180"/>
      <c r="E54" s="180"/>
      <c r="F54" s="185"/>
      <c r="G54" s="185"/>
      <c r="H54" s="199"/>
      <c r="I54" s="199"/>
    </row>
    <row r="55" spans="2:9" ht="15.75" thickBot="1">
      <c r="B55" s="35" t="s">
        <v>25</v>
      </c>
      <c r="C55" s="69">
        <f>SUM(C24:C54)</f>
        <v>323</v>
      </c>
      <c r="D55" s="181">
        <f>SUM(D24:D54)</f>
        <v>218</v>
      </c>
      <c r="E55" s="182"/>
      <c r="F55" s="181">
        <f>SUM(F24:F54)</f>
        <v>57</v>
      </c>
      <c r="G55" s="182"/>
      <c r="H55" s="200">
        <f>SUM(H24:H54)</f>
        <v>48</v>
      </c>
      <c r="I55" s="201"/>
    </row>
    <row r="56" spans="2:9" ht="15">
      <c r="B56" s="10"/>
      <c r="C56" s="10"/>
      <c r="D56" s="179"/>
      <c r="E56" s="179"/>
      <c r="F56" s="179"/>
      <c r="G56" s="179"/>
      <c r="H56" s="10"/>
      <c r="I56" s="10"/>
    </row>
    <row r="57" spans="2:9" ht="15">
      <c r="B57" s="10"/>
      <c r="C57" s="10"/>
      <c r="D57" s="10"/>
      <c r="E57" s="10"/>
      <c r="F57" s="179"/>
      <c r="G57" s="179"/>
      <c r="H57" s="10"/>
      <c r="I57" s="10"/>
    </row>
    <row r="58" spans="2:9" ht="15">
      <c r="B58" s="10"/>
      <c r="C58" s="10"/>
      <c r="D58" s="10"/>
      <c r="E58" s="10"/>
      <c r="F58" s="179"/>
      <c r="G58" s="179"/>
      <c r="H58" s="10"/>
      <c r="I58" s="10"/>
    </row>
    <row r="59" spans="2:9" ht="15">
      <c r="B59" s="10"/>
      <c r="C59" s="10"/>
      <c r="D59" s="10"/>
      <c r="E59" s="10"/>
      <c r="F59" s="179"/>
      <c r="G59" s="179"/>
      <c r="H59" s="10"/>
      <c r="I59" s="10"/>
    </row>
    <row r="60" spans="2:9" ht="15.75" thickBot="1">
      <c r="B60" s="10"/>
      <c r="C60" s="10"/>
      <c r="D60" s="10"/>
      <c r="E60" s="10"/>
      <c r="F60" s="179"/>
      <c r="G60" s="179"/>
      <c r="H60" s="10"/>
      <c r="I60" s="10"/>
    </row>
    <row r="61" spans="2:9" ht="15.75">
      <c r="B61" s="44" t="s">
        <v>31</v>
      </c>
      <c r="C61" s="45"/>
      <c r="D61" s="46"/>
      <c r="E61" s="47"/>
      <c r="F61" s="192" t="s">
        <v>28</v>
      </c>
      <c r="G61" s="193"/>
      <c r="H61" s="193"/>
      <c r="I61" s="194"/>
    </row>
    <row r="62" spans="2:9" ht="15">
      <c r="B62" s="48"/>
      <c r="C62" s="49"/>
      <c r="D62" s="49"/>
      <c r="E62" s="49"/>
      <c r="F62" s="183" t="s">
        <v>32</v>
      </c>
      <c r="G62" s="184"/>
      <c r="H62" s="211" t="s">
        <v>3</v>
      </c>
      <c r="I62" s="212"/>
    </row>
    <row r="63" spans="2:9" ht="15">
      <c r="B63" s="42" t="s">
        <v>29</v>
      </c>
      <c r="C63" s="54">
        <v>127</v>
      </c>
      <c r="D63" s="197">
        <f>C63/C66</f>
        <v>0.3981191222570533</v>
      </c>
      <c r="E63" s="198"/>
      <c r="F63" s="210">
        <v>55</v>
      </c>
      <c r="G63" s="153"/>
      <c r="H63" s="167">
        <v>72</v>
      </c>
      <c r="I63" s="215"/>
    </row>
    <row r="64" spans="2:9" ht="15">
      <c r="B64" s="42" t="s">
        <v>30</v>
      </c>
      <c r="C64" s="54">
        <v>92</v>
      </c>
      <c r="D64" s="197">
        <f>C64/C66</f>
        <v>0.2884012539184953</v>
      </c>
      <c r="E64" s="198"/>
      <c r="F64" s="210">
        <v>0</v>
      </c>
      <c r="G64" s="153"/>
      <c r="H64" s="167">
        <v>92</v>
      </c>
      <c r="I64" s="215"/>
    </row>
    <row r="65" spans="2:9" ht="15.75" thickBot="1">
      <c r="B65" s="43" t="s">
        <v>15</v>
      </c>
      <c r="C65" s="55">
        <v>100</v>
      </c>
      <c r="D65" s="195">
        <f>C65/C66</f>
        <v>0.31347962382445144</v>
      </c>
      <c r="E65" s="196"/>
      <c r="F65" s="209">
        <v>34</v>
      </c>
      <c r="G65" s="185"/>
      <c r="H65" s="213">
        <v>0</v>
      </c>
      <c r="I65" s="214"/>
    </row>
    <row r="66" spans="2:9" ht="15.75" thickBot="1">
      <c r="B66" s="50" t="s">
        <v>33</v>
      </c>
      <c r="C66" s="51">
        <f>SUM(C63:C65)</f>
        <v>319</v>
      </c>
      <c r="D66" s="205">
        <f>SUM(D63:D65)</f>
        <v>1</v>
      </c>
      <c r="E66" s="206"/>
      <c r="F66" s="207">
        <f>SUM(F63:F65)</f>
        <v>89</v>
      </c>
      <c r="G66" s="208"/>
      <c r="H66" s="207">
        <f>SUM(H63:H65)</f>
        <v>164</v>
      </c>
      <c r="I66" s="208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32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4:E34"/>
    <mergeCell ref="F34:G34"/>
    <mergeCell ref="H34:I34"/>
    <mergeCell ref="D35:E35"/>
    <mergeCell ref="F35:G35"/>
    <mergeCell ref="H35:I35"/>
    <mergeCell ref="D30:E30"/>
    <mergeCell ref="F30:G30"/>
    <mergeCell ref="H30:I30"/>
    <mergeCell ref="D31:E31"/>
    <mergeCell ref="F31:G31"/>
    <mergeCell ref="H31:I31"/>
    <mergeCell ref="D41:E41"/>
    <mergeCell ref="F41:G41"/>
    <mergeCell ref="H41:I41"/>
    <mergeCell ref="D38:E38"/>
    <mergeCell ref="F38:G38"/>
    <mergeCell ref="H38:I38"/>
    <mergeCell ref="D36:E36"/>
    <mergeCell ref="F36:G36"/>
    <mergeCell ref="H36:I36"/>
    <mergeCell ref="D37:E37"/>
    <mergeCell ref="F37:G37"/>
    <mergeCell ref="H37:I37"/>
    <mergeCell ref="D46:E46"/>
    <mergeCell ref="F46:G46"/>
    <mergeCell ref="H46:I46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F44:G44"/>
    <mergeCell ref="H44:I44"/>
    <mergeCell ref="D44:E44"/>
    <mergeCell ref="D49:E49"/>
    <mergeCell ref="F49:G49"/>
    <mergeCell ref="H49:I49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D54:E54"/>
    <mergeCell ref="F54:G54"/>
    <mergeCell ref="H54:I54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F58:G58"/>
    <mergeCell ref="F59:G59"/>
    <mergeCell ref="F60:G60"/>
    <mergeCell ref="F61:I61"/>
    <mergeCell ref="F62:G62"/>
    <mergeCell ref="H62:I62"/>
    <mergeCell ref="D55:E55"/>
    <mergeCell ref="F55:G55"/>
    <mergeCell ref="H55:I55"/>
    <mergeCell ref="D56:E56"/>
    <mergeCell ref="F56:G56"/>
    <mergeCell ref="F57:G57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1"/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D12" sqref="D12:F12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43525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202</v>
      </c>
    </row>
    <row r="9" spans="2:9" ht="15">
      <c r="B9" s="38" t="s">
        <v>14</v>
      </c>
      <c r="C9" s="13" t="s">
        <v>3</v>
      </c>
      <c r="D9" s="75">
        <v>134</v>
      </c>
      <c r="E9" s="167">
        <v>7</v>
      </c>
      <c r="F9" s="168"/>
      <c r="G9" s="171" t="s">
        <v>18</v>
      </c>
      <c r="H9" s="172"/>
      <c r="I9" s="80">
        <f>D9/SUM(D9:E9)</f>
        <v>0.950354609929078</v>
      </c>
    </row>
    <row r="10" spans="2:9" ht="15">
      <c r="B10" s="38" t="s">
        <v>12</v>
      </c>
      <c r="C10" s="13" t="s">
        <v>4</v>
      </c>
      <c r="D10" s="75">
        <v>5</v>
      </c>
      <c r="E10" s="167">
        <v>16</v>
      </c>
      <c r="F10" s="168"/>
      <c r="G10" s="171" t="s">
        <v>17</v>
      </c>
      <c r="H10" s="172"/>
      <c r="I10" s="80">
        <f>D10/SUM(D10:E10)</f>
        <v>0.23809523809523808</v>
      </c>
    </row>
    <row r="11" spans="2:11" ht="15">
      <c r="B11" s="53" t="s">
        <v>34</v>
      </c>
      <c r="C11" s="13" t="s">
        <v>15</v>
      </c>
      <c r="D11" s="75">
        <v>63</v>
      </c>
      <c r="E11" s="167">
        <v>0</v>
      </c>
      <c r="F11" s="168"/>
      <c r="G11" s="169" t="s">
        <v>51</v>
      </c>
      <c r="H11" s="170"/>
      <c r="I11" s="80">
        <f>D11/SUM(D11:E11)</f>
        <v>1</v>
      </c>
      <c r="K11" t="s">
        <v>50</v>
      </c>
    </row>
    <row r="12" spans="2:9" ht="15">
      <c r="B12" s="66">
        <f>D55</f>
        <v>225</v>
      </c>
      <c r="C12" s="67" t="s">
        <v>36</v>
      </c>
      <c r="D12" s="22">
        <f>SUM(D9:D11)</f>
        <v>202</v>
      </c>
      <c r="E12" s="148">
        <f>SUM(E9:E11)</f>
        <v>23</v>
      </c>
      <c r="F12" s="149"/>
      <c r="G12" s="150" t="s">
        <v>19</v>
      </c>
      <c r="H12" s="151"/>
      <c r="I12" s="81">
        <f>D12/SUM(D12:E12)</f>
        <v>0.8977777777777778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F55</f>
        <v>67</v>
      </c>
      <c r="C16" s="153">
        <v>3</v>
      </c>
      <c r="D16" s="153"/>
      <c r="E16" s="153">
        <v>35</v>
      </c>
      <c r="F16" s="153"/>
      <c r="G16" s="75">
        <v>29</v>
      </c>
      <c r="H16" s="153"/>
      <c r="I16" s="153"/>
    </row>
    <row r="17" spans="2:9" ht="15">
      <c r="B17" s="78">
        <f>C17+E17+G17+H17</f>
        <v>1</v>
      </c>
      <c r="C17" s="154">
        <f>C16/B16</f>
        <v>0.04477611940298507</v>
      </c>
      <c r="D17" s="154"/>
      <c r="E17" s="154">
        <f>E16/B16</f>
        <v>0.5223880597014925</v>
      </c>
      <c r="F17" s="154"/>
      <c r="G17" s="78">
        <f>G16/B16</f>
        <v>0.43283582089552236</v>
      </c>
      <c r="H17" s="154">
        <f>H16/B16</f>
        <v>0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8</v>
      </c>
      <c r="I20" s="65">
        <f>H20/SUM(D12:E12)</f>
        <v>0.035555555555555556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61">
        <v>43525</v>
      </c>
      <c r="C24" s="62"/>
      <c r="D24" s="163"/>
      <c r="E24" s="164"/>
      <c r="F24" s="163"/>
      <c r="G24" s="164"/>
      <c r="H24" s="163"/>
      <c r="I24" s="164"/>
    </row>
    <row r="25" spans="2:9" ht="15">
      <c r="B25" s="61">
        <v>43526</v>
      </c>
      <c r="C25" s="62"/>
      <c r="D25" s="163"/>
      <c r="E25" s="164"/>
      <c r="F25" s="163"/>
      <c r="G25" s="164"/>
      <c r="H25" s="163"/>
      <c r="I25" s="164"/>
    </row>
    <row r="26" spans="2:9" ht="15">
      <c r="B26" s="61">
        <v>43527</v>
      </c>
      <c r="C26" s="62"/>
      <c r="D26" s="163"/>
      <c r="E26" s="164"/>
      <c r="F26" s="163"/>
      <c r="G26" s="164"/>
      <c r="H26" s="163"/>
      <c r="I26" s="164"/>
    </row>
    <row r="27" spans="2:9" ht="15">
      <c r="B27" s="61">
        <v>43528</v>
      </c>
      <c r="C27" s="62"/>
      <c r="D27" s="163"/>
      <c r="E27" s="164"/>
      <c r="F27" s="163"/>
      <c r="G27" s="164"/>
      <c r="H27" s="163"/>
      <c r="I27" s="164"/>
    </row>
    <row r="28" spans="2:9" ht="15">
      <c r="B28" s="61">
        <v>43529</v>
      </c>
      <c r="C28" s="62"/>
      <c r="D28" s="163"/>
      <c r="E28" s="164"/>
      <c r="F28" s="163"/>
      <c r="G28" s="164"/>
      <c r="H28" s="163"/>
      <c r="I28" s="164"/>
    </row>
    <row r="29" spans="2:9" ht="15">
      <c r="B29" s="61">
        <v>43530</v>
      </c>
      <c r="C29" s="62"/>
      <c r="D29" s="163"/>
      <c r="E29" s="164"/>
      <c r="F29" s="163"/>
      <c r="G29" s="164"/>
      <c r="H29" s="163"/>
      <c r="I29" s="164"/>
    </row>
    <row r="30" spans="2:9" ht="15">
      <c r="B30" s="70">
        <v>43531</v>
      </c>
      <c r="C30" s="71">
        <v>17</v>
      </c>
      <c r="D30" s="216">
        <v>8</v>
      </c>
      <c r="E30" s="217"/>
      <c r="F30" s="216">
        <v>6</v>
      </c>
      <c r="G30" s="217"/>
      <c r="H30" s="216">
        <v>3</v>
      </c>
      <c r="I30" s="217"/>
    </row>
    <row r="31" spans="2:9" ht="15">
      <c r="B31" s="70">
        <v>43532</v>
      </c>
      <c r="C31" s="71">
        <v>14</v>
      </c>
      <c r="D31" s="216">
        <v>8</v>
      </c>
      <c r="E31" s="217"/>
      <c r="F31" s="216">
        <v>5</v>
      </c>
      <c r="G31" s="217"/>
      <c r="H31" s="216">
        <v>1</v>
      </c>
      <c r="I31" s="217"/>
    </row>
    <row r="32" spans="2:9" ht="15">
      <c r="B32" s="61">
        <v>43533</v>
      </c>
      <c r="C32" s="62"/>
      <c r="D32" s="76"/>
      <c r="E32" s="77"/>
      <c r="F32" s="76"/>
      <c r="G32" s="77"/>
      <c r="H32" s="76"/>
      <c r="I32" s="77"/>
    </row>
    <row r="33" spans="2:9" ht="15">
      <c r="B33" s="61">
        <v>43534</v>
      </c>
      <c r="C33" s="62"/>
      <c r="D33" s="76"/>
      <c r="E33" s="77"/>
      <c r="F33" s="76"/>
      <c r="G33" s="77"/>
      <c r="H33" s="76"/>
      <c r="I33" s="77"/>
    </row>
    <row r="34" spans="2:9" ht="15">
      <c r="B34" s="70">
        <v>43535</v>
      </c>
      <c r="C34" s="71">
        <v>15</v>
      </c>
      <c r="D34" s="216">
        <v>10</v>
      </c>
      <c r="E34" s="217"/>
      <c r="F34" s="216">
        <v>2</v>
      </c>
      <c r="G34" s="217"/>
      <c r="H34" s="216">
        <v>3</v>
      </c>
      <c r="I34" s="217"/>
    </row>
    <row r="35" spans="2:9" ht="15">
      <c r="B35" s="70">
        <v>43536</v>
      </c>
      <c r="C35" s="71">
        <v>32</v>
      </c>
      <c r="D35" s="216">
        <v>30</v>
      </c>
      <c r="E35" s="217"/>
      <c r="F35" s="216">
        <v>0</v>
      </c>
      <c r="G35" s="217"/>
      <c r="H35" s="216">
        <v>2</v>
      </c>
      <c r="I35" s="217"/>
    </row>
    <row r="36" spans="2:9" ht="15">
      <c r="B36" s="70">
        <v>43537</v>
      </c>
      <c r="C36" s="71">
        <v>19</v>
      </c>
      <c r="D36" s="216">
        <v>13</v>
      </c>
      <c r="E36" s="217"/>
      <c r="F36" s="216">
        <v>6</v>
      </c>
      <c r="G36" s="217"/>
      <c r="H36" s="216">
        <v>0</v>
      </c>
      <c r="I36" s="217"/>
    </row>
    <row r="37" spans="2:9" ht="15">
      <c r="B37" s="70">
        <v>43538</v>
      </c>
      <c r="C37" s="71">
        <v>20</v>
      </c>
      <c r="D37" s="216">
        <v>13</v>
      </c>
      <c r="E37" s="217"/>
      <c r="F37" s="216">
        <v>1</v>
      </c>
      <c r="G37" s="217"/>
      <c r="H37" s="216">
        <v>6</v>
      </c>
      <c r="I37" s="217"/>
    </row>
    <row r="38" spans="2:9" ht="15">
      <c r="B38" s="70">
        <v>43539</v>
      </c>
      <c r="C38" s="71">
        <v>15</v>
      </c>
      <c r="D38" s="216">
        <v>8</v>
      </c>
      <c r="E38" s="217"/>
      <c r="F38" s="216">
        <v>4</v>
      </c>
      <c r="G38" s="217"/>
      <c r="H38" s="216">
        <v>3</v>
      </c>
      <c r="I38" s="217"/>
    </row>
    <row r="39" spans="2:9" ht="15">
      <c r="B39" s="61">
        <v>43540</v>
      </c>
      <c r="C39" s="62"/>
      <c r="D39" s="76"/>
      <c r="E39" s="77"/>
      <c r="F39" s="76"/>
      <c r="G39" s="77"/>
      <c r="H39" s="76"/>
      <c r="I39" s="77"/>
    </row>
    <row r="40" spans="2:9" ht="15">
      <c r="B40" s="61">
        <v>43541</v>
      </c>
      <c r="C40" s="62"/>
      <c r="D40" s="76"/>
      <c r="E40" s="77"/>
      <c r="F40" s="76"/>
      <c r="G40" s="77"/>
      <c r="H40" s="76"/>
      <c r="I40" s="77"/>
    </row>
    <row r="41" spans="2:9" ht="15">
      <c r="B41" s="70">
        <v>43542</v>
      </c>
      <c r="C41" s="71">
        <v>17</v>
      </c>
      <c r="D41" s="216">
        <v>7</v>
      </c>
      <c r="E41" s="217"/>
      <c r="F41" s="216">
        <v>7</v>
      </c>
      <c r="G41" s="217"/>
      <c r="H41" s="216">
        <v>3</v>
      </c>
      <c r="I41" s="217"/>
    </row>
    <row r="42" spans="2:9" ht="15">
      <c r="B42" s="70">
        <v>43543</v>
      </c>
      <c r="C42" s="71">
        <v>16</v>
      </c>
      <c r="D42" s="216">
        <v>9</v>
      </c>
      <c r="E42" s="217"/>
      <c r="F42" s="216">
        <v>6</v>
      </c>
      <c r="G42" s="217"/>
      <c r="H42" s="216">
        <v>1</v>
      </c>
      <c r="I42" s="217"/>
    </row>
    <row r="43" spans="2:9" ht="15">
      <c r="B43" s="70">
        <v>43544</v>
      </c>
      <c r="C43" s="71">
        <v>19</v>
      </c>
      <c r="D43" s="216">
        <v>14</v>
      </c>
      <c r="E43" s="217"/>
      <c r="F43" s="216">
        <v>3</v>
      </c>
      <c r="G43" s="217"/>
      <c r="H43" s="216">
        <v>2</v>
      </c>
      <c r="I43" s="217"/>
    </row>
    <row r="44" spans="2:9" ht="15">
      <c r="B44" s="70">
        <v>43545</v>
      </c>
      <c r="C44" s="71">
        <v>18</v>
      </c>
      <c r="D44" s="216">
        <v>15</v>
      </c>
      <c r="E44" s="217"/>
      <c r="F44" s="216">
        <v>1</v>
      </c>
      <c r="G44" s="217"/>
      <c r="H44" s="216">
        <v>2</v>
      </c>
      <c r="I44" s="217"/>
    </row>
    <row r="45" spans="2:9" ht="15">
      <c r="B45" s="70">
        <v>43546</v>
      </c>
      <c r="C45" s="71">
        <v>17</v>
      </c>
      <c r="D45" s="216">
        <v>9</v>
      </c>
      <c r="E45" s="217"/>
      <c r="F45" s="216">
        <v>8</v>
      </c>
      <c r="G45" s="217"/>
      <c r="H45" s="216">
        <v>0</v>
      </c>
      <c r="I45" s="217"/>
    </row>
    <row r="46" spans="2:9" ht="15">
      <c r="B46" s="61">
        <v>43547</v>
      </c>
      <c r="C46" s="62"/>
      <c r="D46" s="163"/>
      <c r="E46" s="164"/>
      <c r="F46" s="163"/>
      <c r="G46" s="164"/>
      <c r="H46" s="163"/>
      <c r="I46" s="164"/>
    </row>
    <row r="47" spans="2:9" ht="15">
      <c r="B47" s="61">
        <v>43548</v>
      </c>
      <c r="C47" s="62"/>
      <c r="D47" s="163"/>
      <c r="E47" s="164"/>
      <c r="F47" s="163"/>
      <c r="G47" s="164"/>
      <c r="H47" s="163"/>
      <c r="I47" s="164"/>
    </row>
    <row r="48" spans="2:9" ht="15">
      <c r="B48" s="70">
        <v>43549</v>
      </c>
      <c r="C48" s="71">
        <v>18</v>
      </c>
      <c r="D48" s="216">
        <v>12</v>
      </c>
      <c r="E48" s="217"/>
      <c r="F48" s="216">
        <v>4</v>
      </c>
      <c r="G48" s="217"/>
      <c r="H48" s="216">
        <v>2</v>
      </c>
      <c r="I48" s="217"/>
    </row>
    <row r="49" spans="2:9" ht="15">
      <c r="B49" s="70">
        <v>43550</v>
      </c>
      <c r="C49" s="71">
        <v>38</v>
      </c>
      <c r="D49" s="216">
        <v>33</v>
      </c>
      <c r="E49" s="217"/>
      <c r="F49" s="216">
        <v>3</v>
      </c>
      <c r="G49" s="217"/>
      <c r="H49" s="216">
        <v>2</v>
      </c>
      <c r="I49" s="217"/>
    </row>
    <row r="50" spans="2:9" ht="15">
      <c r="B50" s="70">
        <v>43551</v>
      </c>
      <c r="C50" s="24">
        <v>19</v>
      </c>
      <c r="D50" s="167">
        <v>15</v>
      </c>
      <c r="E50" s="168"/>
      <c r="F50" s="167">
        <v>2</v>
      </c>
      <c r="G50" s="168"/>
      <c r="H50" s="167">
        <v>2</v>
      </c>
      <c r="I50" s="168"/>
    </row>
    <row r="51" spans="2:9" ht="15">
      <c r="B51" s="70">
        <v>43552</v>
      </c>
      <c r="C51" s="24">
        <v>18</v>
      </c>
      <c r="D51" s="167">
        <v>16</v>
      </c>
      <c r="E51" s="168"/>
      <c r="F51" s="167">
        <v>0</v>
      </c>
      <c r="G51" s="168"/>
      <c r="H51" s="167">
        <v>2</v>
      </c>
      <c r="I51" s="168"/>
    </row>
    <row r="52" spans="2:9" ht="15">
      <c r="B52" s="70">
        <v>43553</v>
      </c>
      <c r="C52" s="24">
        <v>19</v>
      </c>
      <c r="D52" s="167">
        <v>5</v>
      </c>
      <c r="E52" s="168"/>
      <c r="F52" s="167">
        <v>9</v>
      </c>
      <c r="G52" s="168"/>
      <c r="H52" s="167">
        <v>5</v>
      </c>
      <c r="I52" s="168"/>
    </row>
    <row r="53" spans="2:9" ht="15">
      <c r="B53" s="61">
        <v>43554</v>
      </c>
      <c r="C53" s="62"/>
      <c r="D53" s="163"/>
      <c r="E53" s="164"/>
      <c r="F53" s="163"/>
      <c r="G53" s="164"/>
      <c r="H53" s="163"/>
      <c r="I53" s="164"/>
    </row>
    <row r="54" spans="2:9" ht="15.75" thickBot="1">
      <c r="B54" s="61">
        <v>43555</v>
      </c>
      <c r="C54" s="83"/>
      <c r="D54" s="218"/>
      <c r="E54" s="218"/>
      <c r="F54" s="219"/>
      <c r="G54" s="219"/>
      <c r="H54" s="219"/>
      <c r="I54" s="219"/>
    </row>
    <row r="55" spans="2:9" ht="15.75" thickBot="1">
      <c r="B55" s="35" t="s">
        <v>25</v>
      </c>
      <c r="C55" s="69">
        <f>SUM(C24:C54)</f>
        <v>331</v>
      </c>
      <c r="D55" s="181">
        <f>SUM(D24:D54)</f>
        <v>225</v>
      </c>
      <c r="E55" s="182"/>
      <c r="F55" s="181">
        <f>SUM(F24:F54)</f>
        <v>67</v>
      </c>
      <c r="G55" s="182"/>
      <c r="H55" s="200">
        <f>SUM(H24:H54)</f>
        <v>39</v>
      </c>
      <c r="I55" s="201"/>
    </row>
    <row r="56" spans="2:9" ht="15">
      <c r="B56" s="10"/>
      <c r="C56" s="10"/>
      <c r="D56" s="179"/>
      <c r="E56" s="179"/>
      <c r="F56" s="179"/>
      <c r="G56" s="179"/>
      <c r="H56" s="10"/>
      <c r="I56" s="10"/>
    </row>
    <row r="57" spans="2:9" ht="15">
      <c r="B57" s="10"/>
      <c r="C57" s="10"/>
      <c r="D57" s="10"/>
      <c r="E57" s="10"/>
      <c r="F57" s="179"/>
      <c r="G57" s="179"/>
      <c r="H57" s="10"/>
      <c r="I57" s="10"/>
    </row>
    <row r="58" spans="2:9" ht="15">
      <c r="B58" s="10"/>
      <c r="C58" s="10"/>
      <c r="D58" s="10"/>
      <c r="E58" s="10"/>
      <c r="F58" s="179"/>
      <c r="G58" s="179"/>
      <c r="H58" s="10"/>
      <c r="I58" s="10"/>
    </row>
    <row r="59" spans="2:9" ht="15">
      <c r="B59" s="10"/>
      <c r="C59" s="10"/>
      <c r="D59" s="10"/>
      <c r="E59" s="10"/>
      <c r="F59" s="179"/>
      <c r="G59" s="179"/>
      <c r="H59" s="10"/>
      <c r="I59" s="10"/>
    </row>
    <row r="60" spans="2:9" ht="15.75" thickBot="1">
      <c r="B60" s="10"/>
      <c r="C60" s="10"/>
      <c r="D60" s="10"/>
      <c r="E60" s="10"/>
      <c r="F60" s="179"/>
      <c r="G60" s="179"/>
      <c r="H60" s="10"/>
      <c r="I60" s="10"/>
    </row>
    <row r="61" spans="2:9" ht="15.75">
      <c r="B61" s="44" t="s">
        <v>31</v>
      </c>
      <c r="C61" s="45"/>
      <c r="D61" s="46"/>
      <c r="E61" s="47"/>
      <c r="F61" s="192" t="s">
        <v>28</v>
      </c>
      <c r="G61" s="193"/>
      <c r="H61" s="193"/>
      <c r="I61" s="194"/>
    </row>
    <row r="62" spans="2:9" ht="15">
      <c r="B62" s="48"/>
      <c r="C62" s="49"/>
      <c r="D62" s="49"/>
      <c r="E62" s="49"/>
      <c r="F62" s="183" t="s">
        <v>32</v>
      </c>
      <c r="G62" s="184"/>
      <c r="H62" s="211" t="s">
        <v>3</v>
      </c>
      <c r="I62" s="212"/>
    </row>
    <row r="63" spans="2:9" ht="15">
      <c r="B63" s="42" t="s">
        <v>29</v>
      </c>
      <c r="C63" s="75">
        <v>158</v>
      </c>
      <c r="D63" s="197">
        <f>C63/C66</f>
        <v>0.4619883040935672</v>
      </c>
      <c r="E63" s="198"/>
      <c r="F63" s="210">
        <v>26</v>
      </c>
      <c r="G63" s="153"/>
      <c r="H63" s="167">
        <v>68</v>
      </c>
      <c r="I63" s="215"/>
    </row>
    <row r="64" spans="2:9" ht="15">
      <c r="B64" s="42" t="s">
        <v>30</v>
      </c>
      <c r="C64" s="75">
        <v>58</v>
      </c>
      <c r="D64" s="197">
        <f>C64/C66</f>
        <v>0.1695906432748538</v>
      </c>
      <c r="E64" s="198"/>
      <c r="F64" s="210">
        <v>0</v>
      </c>
      <c r="G64" s="153"/>
      <c r="H64" s="167">
        <v>58</v>
      </c>
      <c r="I64" s="215"/>
    </row>
    <row r="65" spans="2:9" ht="15.75" thickBot="1">
      <c r="B65" s="43" t="s">
        <v>15</v>
      </c>
      <c r="C65" s="74">
        <v>126</v>
      </c>
      <c r="D65" s="195">
        <f>C65/C66</f>
        <v>0.3684210526315789</v>
      </c>
      <c r="E65" s="196"/>
      <c r="F65" s="209">
        <v>69</v>
      </c>
      <c r="G65" s="185"/>
      <c r="H65" s="213">
        <v>0</v>
      </c>
      <c r="I65" s="214"/>
    </row>
    <row r="66" spans="2:9" ht="15.75" thickBot="1">
      <c r="B66" s="50" t="s">
        <v>33</v>
      </c>
      <c r="C66" s="51">
        <f>SUM(C63:C65)</f>
        <v>342</v>
      </c>
      <c r="D66" s="205">
        <f>SUM(D63:D65)</f>
        <v>1</v>
      </c>
      <c r="E66" s="206"/>
      <c r="F66" s="207">
        <f>SUM(F63:F65)</f>
        <v>95</v>
      </c>
      <c r="G66" s="208"/>
      <c r="H66" s="207">
        <f>SUM(H63:H65)</f>
        <v>126</v>
      </c>
      <c r="I66" s="208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32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38:E38"/>
    <mergeCell ref="F38:G38"/>
    <mergeCell ref="H38:I38"/>
    <mergeCell ref="D41:E41"/>
    <mergeCell ref="F41:G41"/>
    <mergeCell ref="H41:I4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I20" sqref="I20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43556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208</v>
      </c>
    </row>
    <row r="9" spans="2:9" ht="15">
      <c r="B9" s="38" t="s">
        <v>14</v>
      </c>
      <c r="C9" s="13" t="s">
        <v>3</v>
      </c>
      <c r="D9" s="85">
        <v>144</v>
      </c>
      <c r="E9" s="167">
        <v>9</v>
      </c>
      <c r="F9" s="168"/>
      <c r="G9" s="171" t="s">
        <v>18</v>
      </c>
      <c r="H9" s="172"/>
      <c r="I9" s="80">
        <f>D9/SUM(D9:E9)</f>
        <v>0.9411764705882353</v>
      </c>
    </row>
    <row r="10" spans="2:9" ht="15">
      <c r="B10" s="38" t="s">
        <v>12</v>
      </c>
      <c r="C10" s="13" t="s">
        <v>4</v>
      </c>
      <c r="D10" s="85">
        <v>9</v>
      </c>
      <c r="E10" s="167">
        <v>7</v>
      </c>
      <c r="F10" s="168"/>
      <c r="G10" s="171" t="s">
        <v>17</v>
      </c>
      <c r="H10" s="172"/>
      <c r="I10" s="80">
        <f>D10/SUM(D10:E10)</f>
        <v>0.5625</v>
      </c>
    </row>
    <row r="11" spans="2:11" ht="15">
      <c r="B11" s="53" t="s">
        <v>34</v>
      </c>
      <c r="C11" s="13" t="s">
        <v>15</v>
      </c>
      <c r="D11" s="85">
        <v>55</v>
      </c>
      <c r="E11" s="167">
        <v>1</v>
      </c>
      <c r="F11" s="168"/>
      <c r="G11" s="169" t="s">
        <v>51</v>
      </c>
      <c r="H11" s="170"/>
      <c r="I11" s="80">
        <f>D11/SUM(D11:E11)</f>
        <v>0.9821428571428571</v>
      </c>
      <c r="K11" t="s">
        <v>50</v>
      </c>
    </row>
    <row r="12" spans="2:9" ht="15">
      <c r="B12" s="66">
        <f>D55</f>
        <v>225</v>
      </c>
      <c r="C12" s="67" t="s">
        <v>36</v>
      </c>
      <c r="D12" s="22">
        <f>SUM(D9:D11)</f>
        <v>208</v>
      </c>
      <c r="E12" s="148">
        <f>SUM(E9:E11)</f>
        <v>17</v>
      </c>
      <c r="F12" s="149"/>
      <c r="G12" s="150" t="s">
        <v>19</v>
      </c>
      <c r="H12" s="151"/>
      <c r="I12" s="81">
        <f>D12/SUM(D12:E12)</f>
        <v>0.9244444444444444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F55</f>
        <v>94</v>
      </c>
      <c r="C16" s="153">
        <v>10</v>
      </c>
      <c r="D16" s="153"/>
      <c r="E16" s="153">
        <v>53</v>
      </c>
      <c r="F16" s="153"/>
      <c r="G16" s="85">
        <v>30</v>
      </c>
      <c r="H16" s="153"/>
      <c r="I16" s="153"/>
    </row>
    <row r="17" spans="2:9" ht="15">
      <c r="B17" s="86">
        <f>C17+E17+G17+H17</f>
        <v>0.9893617021276596</v>
      </c>
      <c r="C17" s="154">
        <f>C16/B16</f>
        <v>0.10638297872340426</v>
      </c>
      <c r="D17" s="154"/>
      <c r="E17" s="154">
        <f>E16/B16</f>
        <v>0.5638297872340425</v>
      </c>
      <c r="F17" s="154"/>
      <c r="G17" s="86">
        <f>G16/B16</f>
        <v>0.3191489361702128</v>
      </c>
      <c r="H17" s="154">
        <f>H16/B16</f>
        <v>0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6</v>
      </c>
      <c r="I20" s="65">
        <f>H20/SUM(D12:E12)</f>
        <v>0.02666666666666667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70">
        <v>43556</v>
      </c>
      <c r="C24" s="71">
        <v>18</v>
      </c>
      <c r="D24" s="216">
        <v>7</v>
      </c>
      <c r="E24" s="217"/>
      <c r="F24" s="216">
        <v>8</v>
      </c>
      <c r="G24" s="217"/>
      <c r="H24" s="216">
        <v>3</v>
      </c>
      <c r="I24" s="217"/>
    </row>
    <row r="25" spans="2:9" ht="15">
      <c r="B25" s="70">
        <v>43557</v>
      </c>
      <c r="C25" s="71">
        <v>17</v>
      </c>
      <c r="D25" s="216">
        <v>7</v>
      </c>
      <c r="E25" s="217"/>
      <c r="F25" s="216">
        <v>5</v>
      </c>
      <c r="G25" s="217"/>
      <c r="H25" s="216">
        <v>5</v>
      </c>
      <c r="I25" s="217"/>
    </row>
    <row r="26" spans="2:9" ht="15">
      <c r="B26" s="70">
        <v>43558</v>
      </c>
      <c r="C26" s="71">
        <v>18</v>
      </c>
      <c r="D26" s="216">
        <v>16</v>
      </c>
      <c r="E26" s="217"/>
      <c r="F26" s="216">
        <v>2</v>
      </c>
      <c r="G26" s="217"/>
      <c r="H26" s="216">
        <v>0</v>
      </c>
      <c r="I26" s="217"/>
    </row>
    <row r="27" spans="2:9" ht="15">
      <c r="B27" s="70">
        <v>43559</v>
      </c>
      <c r="C27" s="71">
        <v>20</v>
      </c>
      <c r="D27" s="216">
        <v>18</v>
      </c>
      <c r="E27" s="217"/>
      <c r="F27" s="216">
        <v>1</v>
      </c>
      <c r="G27" s="217"/>
      <c r="H27" s="216">
        <v>1</v>
      </c>
      <c r="I27" s="217"/>
    </row>
    <row r="28" spans="2:9" ht="15">
      <c r="B28" s="70">
        <v>43560</v>
      </c>
      <c r="C28" s="71">
        <v>15</v>
      </c>
      <c r="D28" s="216">
        <v>6</v>
      </c>
      <c r="E28" s="217"/>
      <c r="F28" s="216">
        <v>8</v>
      </c>
      <c r="G28" s="217"/>
      <c r="H28" s="216">
        <v>1</v>
      </c>
      <c r="I28" s="217"/>
    </row>
    <row r="29" spans="2:9" ht="15">
      <c r="B29" s="61">
        <v>43561</v>
      </c>
      <c r="C29" s="62"/>
      <c r="D29" s="163"/>
      <c r="E29" s="164"/>
      <c r="F29" s="163"/>
      <c r="G29" s="164"/>
      <c r="H29" s="163"/>
      <c r="I29" s="164"/>
    </row>
    <row r="30" spans="2:9" ht="15">
      <c r="B30" s="61">
        <v>43562</v>
      </c>
      <c r="C30" s="62"/>
      <c r="D30" s="163"/>
      <c r="E30" s="164"/>
      <c r="F30" s="163"/>
      <c r="G30" s="164"/>
      <c r="H30" s="163"/>
      <c r="I30" s="164"/>
    </row>
    <row r="31" spans="2:9" ht="15">
      <c r="B31" s="70">
        <v>43563</v>
      </c>
      <c r="C31" s="71">
        <v>18</v>
      </c>
      <c r="D31" s="216">
        <v>8</v>
      </c>
      <c r="E31" s="217"/>
      <c r="F31" s="216">
        <v>9</v>
      </c>
      <c r="G31" s="217"/>
      <c r="H31" s="216">
        <v>1</v>
      </c>
      <c r="I31" s="217"/>
    </row>
    <row r="32" spans="2:9" ht="15">
      <c r="B32" s="70">
        <v>43564</v>
      </c>
      <c r="C32" s="71">
        <v>41</v>
      </c>
      <c r="D32" s="216">
        <v>38</v>
      </c>
      <c r="E32" s="217"/>
      <c r="F32" s="216">
        <v>1</v>
      </c>
      <c r="G32" s="217"/>
      <c r="H32" s="216">
        <v>2</v>
      </c>
      <c r="I32" s="217"/>
    </row>
    <row r="33" spans="2:9" ht="15">
      <c r="B33" s="70">
        <v>43565</v>
      </c>
      <c r="C33" s="71">
        <v>18</v>
      </c>
      <c r="D33" s="216">
        <v>12</v>
      </c>
      <c r="E33" s="217"/>
      <c r="F33" s="216">
        <v>5</v>
      </c>
      <c r="G33" s="217"/>
      <c r="H33" s="216">
        <v>1</v>
      </c>
      <c r="I33" s="217"/>
    </row>
    <row r="34" spans="2:9" ht="15">
      <c r="B34" s="70">
        <v>43566</v>
      </c>
      <c r="C34" s="71">
        <v>18</v>
      </c>
      <c r="D34" s="216">
        <v>10</v>
      </c>
      <c r="E34" s="217"/>
      <c r="F34" s="216">
        <v>5</v>
      </c>
      <c r="G34" s="217"/>
      <c r="H34" s="216">
        <v>3</v>
      </c>
      <c r="I34" s="217"/>
    </row>
    <row r="35" spans="2:9" ht="15">
      <c r="B35" s="70">
        <v>43567</v>
      </c>
      <c r="C35" s="71">
        <v>15</v>
      </c>
      <c r="D35" s="216">
        <v>6</v>
      </c>
      <c r="E35" s="217"/>
      <c r="F35" s="216">
        <v>6</v>
      </c>
      <c r="G35" s="217"/>
      <c r="H35" s="216">
        <v>3</v>
      </c>
      <c r="I35" s="217"/>
    </row>
    <row r="36" spans="2:9" ht="15">
      <c r="B36" s="70">
        <v>43568</v>
      </c>
      <c r="C36" s="71">
        <v>16</v>
      </c>
      <c r="D36" s="216">
        <v>6</v>
      </c>
      <c r="E36" s="217"/>
      <c r="F36" s="216">
        <v>8</v>
      </c>
      <c r="G36" s="217"/>
      <c r="H36" s="216">
        <v>2</v>
      </c>
      <c r="I36" s="217"/>
    </row>
    <row r="37" spans="2:9" ht="15">
      <c r="B37" s="61">
        <v>43569</v>
      </c>
      <c r="C37" s="62"/>
      <c r="D37" s="163"/>
      <c r="E37" s="164"/>
      <c r="F37" s="163"/>
      <c r="G37" s="164"/>
      <c r="H37" s="163"/>
      <c r="I37" s="164"/>
    </row>
    <row r="38" spans="2:9" ht="15">
      <c r="B38" s="61">
        <v>43570</v>
      </c>
      <c r="C38" s="62"/>
      <c r="D38" s="163"/>
      <c r="E38" s="164"/>
      <c r="F38" s="163"/>
      <c r="G38" s="164"/>
      <c r="H38" s="163"/>
      <c r="I38" s="164"/>
    </row>
    <row r="39" spans="2:9" ht="15">
      <c r="B39" s="70">
        <v>43571</v>
      </c>
      <c r="C39" s="71">
        <v>17</v>
      </c>
      <c r="D39" s="216">
        <v>10</v>
      </c>
      <c r="E39" s="217"/>
      <c r="F39" s="216">
        <v>3</v>
      </c>
      <c r="G39" s="217"/>
      <c r="H39" s="216">
        <v>4</v>
      </c>
      <c r="I39" s="217"/>
    </row>
    <row r="40" spans="2:9" ht="15">
      <c r="B40" s="70">
        <v>43572</v>
      </c>
      <c r="C40" s="71">
        <v>19</v>
      </c>
      <c r="D40" s="216">
        <v>14</v>
      </c>
      <c r="E40" s="217"/>
      <c r="F40" s="216">
        <v>3</v>
      </c>
      <c r="G40" s="217"/>
      <c r="H40" s="216">
        <v>2</v>
      </c>
      <c r="I40" s="217"/>
    </row>
    <row r="41" spans="2:9" ht="15">
      <c r="B41" s="61">
        <v>43573</v>
      </c>
      <c r="C41" s="62"/>
      <c r="D41" s="163"/>
      <c r="E41" s="164"/>
      <c r="F41" s="163"/>
      <c r="G41" s="164"/>
      <c r="H41" s="163"/>
      <c r="I41" s="164"/>
    </row>
    <row r="42" spans="2:9" ht="15">
      <c r="B42" s="61">
        <v>43574</v>
      </c>
      <c r="C42" s="62"/>
      <c r="D42" s="163"/>
      <c r="E42" s="164"/>
      <c r="F42" s="163"/>
      <c r="G42" s="164"/>
      <c r="H42" s="163"/>
      <c r="I42" s="164"/>
    </row>
    <row r="43" spans="2:9" ht="15">
      <c r="B43" s="61">
        <v>43575</v>
      </c>
      <c r="C43" s="62"/>
      <c r="D43" s="163"/>
      <c r="E43" s="164"/>
      <c r="F43" s="163"/>
      <c r="G43" s="164"/>
      <c r="H43" s="163"/>
      <c r="I43" s="164"/>
    </row>
    <row r="44" spans="2:9" ht="15">
      <c r="B44" s="61">
        <v>43576</v>
      </c>
      <c r="C44" s="62"/>
      <c r="D44" s="163"/>
      <c r="E44" s="164"/>
      <c r="F44" s="163"/>
      <c r="G44" s="164"/>
      <c r="H44" s="163"/>
      <c r="I44" s="164"/>
    </row>
    <row r="45" spans="2:9" ht="15">
      <c r="B45" s="70">
        <v>43577</v>
      </c>
      <c r="C45" s="71">
        <v>16</v>
      </c>
      <c r="D45" s="216">
        <v>7</v>
      </c>
      <c r="E45" s="217"/>
      <c r="F45" s="216">
        <v>6</v>
      </c>
      <c r="G45" s="217"/>
      <c r="H45" s="216">
        <v>3</v>
      </c>
      <c r="I45" s="217"/>
    </row>
    <row r="46" spans="2:9" ht="15">
      <c r="B46" s="70">
        <v>43578</v>
      </c>
      <c r="C46" s="71">
        <v>21</v>
      </c>
      <c r="D46" s="216">
        <v>18</v>
      </c>
      <c r="E46" s="217"/>
      <c r="F46" s="216">
        <v>1</v>
      </c>
      <c r="G46" s="217"/>
      <c r="H46" s="216">
        <v>2</v>
      </c>
      <c r="I46" s="217"/>
    </row>
    <row r="47" spans="2:9" ht="15">
      <c r="B47" s="70">
        <v>43579</v>
      </c>
      <c r="C47" s="71">
        <v>18</v>
      </c>
      <c r="D47" s="216">
        <v>12</v>
      </c>
      <c r="E47" s="217"/>
      <c r="F47" s="216">
        <v>2</v>
      </c>
      <c r="G47" s="217"/>
      <c r="H47" s="216">
        <v>4</v>
      </c>
      <c r="I47" s="217"/>
    </row>
    <row r="48" spans="2:9" ht="15">
      <c r="B48" s="70">
        <v>43580</v>
      </c>
      <c r="C48" s="71">
        <v>18</v>
      </c>
      <c r="D48" s="216">
        <v>14</v>
      </c>
      <c r="E48" s="217"/>
      <c r="F48" s="216">
        <v>3</v>
      </c>
      <c r="G48" s="217"/>
      <c r="H48" s="216">
        <v>1</v>
      </c>
      <c r="I48" s="217"/>
    </row>
    <row r="49" spans="2:9" ht="15">
      <c r="B49" s="70">
        <v>43581</v>
      </c>
      <c r="C49" s="71">
        <v>21</v>
      </c>
      <c r="D49" s="216">
        <v>4</v>
      </c>
      <c r="E49" s="217"/>
      <c r="F49" s="216">
        <v>15</v>
      </c>
      <c r="G49" s="217"/>
      <c r="H49" s="216">
        <v>2</v>
      </c>
      <c r="I49" s="217"/>
    </row>
    <row r="50" spans="2:9" ht="15">
      <c r="B50" s="61">
        <v>43582</v>
      </c>
      <c r="C50" s="62"/>
      <c r="D50" s="163"/>
      <c r="E50" s="164"/>
      <c r="F50" s="163"/>
      <c r="G50" s="164"/>
      <c r="H50" s="163"/>
      <c r="I50" s="164"/>
    </row>
    <row r="51" spans="2:9" ht="15">
      <c r="B51" s="61">
        <v>43583</v>
      </c>
      <c r="C51" s="62"/>
      <c r="D51" s="163"/>
      <c r="E51" s="164"/>
      <c r="F51" s="163"/>
      <c r="G51" s="164"/>
      <c r="H51" s="163"/>
      <c r="I51" s="164"/>
    </row>
    <row r="52" spans="2:9" ht="15">
      <c r="B52" s="70">
        <v>43584</v>
      </c>
      <c r="C52" s="71">
        <v>17</v>
      </c>
      <c r="D52" s="216">
        <v>12</v>
      </c>
      <c r="E52" s="217"/>
      <c r="F52" s="216">
        <v>3</v>
      </c>
      <c r="G52" s="217"/>
      <c r="H52" s="216">
        <v>2</v>
      </c>
      <c r="I52" s="217"/>
    </row>
    <row r="53" spans="2:9" ht="15">
      <c r="B53" s="61">
        <v>43585</v>
      </c>
      <c r="C53" s="62"/>
      <c r="D53" s="163"/>
      <c r="E53" s="164"/>
      <c r="F53" s="163"/>
      <c r="G53" s="164"/>
      <c r="H53" s="163"/>
      <c r="I53" s="164"/>
    </row>
    <row r="54" spans="2:9" ht="15.75" thickBot="1">
      <c r="B54" s="70"/>
      <c r="C54" s="87"/>
      <c r="D54" s="220"/>
      <c r="E54" s="220"/>
      <c r="F54" s="221"/>
      <c r="G54" s="221"/>
      <c r="H54" s="221"/>
      <c r="I54" s="221"/>
    </row>
    <row r="55" spans="2:9" ht="15.75" thickBot="1">
      <c r="B55" s="35" t="s">
        <v>25</v>
      </c>
      <c r="C55" s="69">
        <f>SUM(C24:C54)</f>
        <v>361</v>
      </c>
      <c r="D55" s="181">
        <f>SUM(D24:D54)</f>
        <v>225</v>
      </c>
      <c r="E55" s="182"/>
      <c r="F55" s="181">
        <f>SUM(F24:F54)</f>
        <v>94</v>
      </c>
      <c r="G55" s="182"/>
      <c r="H55" s="200">
        <f>SUM(H24:H54)</f>
        <v>42</v>
      </c>
      <c r="I55" s="201"/>
    </row>
    <row r="56" spans="2:9" ht="15">
      <c r="B56" s="10"/>
      <c r="C56" s="10"/>
      <c r="D56" s="179"/>
      <c r="E56" s="179"/>
      <c r="F56" s="179"/>
      <c r="G56" s="179"/>
      <c r="H56" s="10"/>
      <c r="I56" s="10"/>
    </row>
    <row r="57" spans="2:9" ht="15">
      <c r="B57" s="10"/>
      <c r="C57" s="10"/>
      <c r="D57" s="10"/>
      <c r="E57" s="10"/>
      <c r="F57" s="179"/>
      <c r="G57" s="179"/>
      <c r="H57" s="10"/>
      <c r="I57" s="10"/>
    </row>
    <row r="58" spans="2:9" ht="15">
      <c r="B58" s="10"/>
      <c r="C58" s="10"/>
      <c r="D58" s="10"/>
      <c r="E58" s="10"/>
      <c r="F58" s="179"/>
      <c r="G58" s="179"/>
      <c r="H58" s="10"/>
      <c r="I58" s="10"/>
    </row>
    <row r="59" spans="2:9" ht="15">
      <c r="B59" s="10"/>
      <c r="C59" s="10"/>
      <c r="D59" s="10"/>
      <c r="E59" s="10"/>
      <c r="F59" s="179"/>
      <c r="G59" s="179"/>
      <c r="H59" s="10"/>
      <c r="I59" s="10"/>
    </row>
    <row r="60" spans="2:9" ht="15.75" thickBot="1">
      <c r="B60" s="10"/>
      <c r="C60" s="10"/>
      <c r="D60" s="10"/>
      <c r="E60" s="10"/>
      <c r="F60" s="179"/>
      <c r="G60" s="179"/>
      <c r="H60" s="10"/>
      <c r="I60" s="10"/>
    </row>
    <row r="61" spans="2:9" ht="15.75">
      <c r="B61" s="44" t="s">
        <v>31</v>
      </c>
      <c r="C61" s="45"/>
      <c r="D61" s="46"/>
      <c r="E61" s="47"/>
      <c r="F61" s="192" t="s">
        <v>28</v>
      </c>
      <c r="G61" s="193"/>
      <c r="H61" s="193"/>
      <c r="I61" s="194"/>
    </row>
    <row r="62" spans="2:9" ht="15">
      <c r="B62" s="48"/>
      <c r="C62" s="49"/>
      <c r="D62" s="49"/>
      <c r="E62" s="49"/>
      <c r="F62" s="183" t="s">
        <v>32</v>
      </c>
      <c r="G62" s="184"/>
      <c r="H62" s="211" t="s">
        <v>3</v>
      </c>
      <c r="I62" s="212"/>
    </row>
    <row r="63" spans="2:9" ht="15">
      <c r="B63" s="42" t="s">
        <v>29</v>
      </c>
      <c r="C63" s="85">
        <v>132</v>
      </c>
      <c r="D63" s="197">
        <f>C63/C66</f>
        <v>0.3826086956521739</v>
      </c>
      <c r="E63" s="198"/>
      <c r="F63" s="210">
        <v>51</v>
      </c>
      <c r="G63" s="153"/>
      <c r="H63" s="167">
        <v>82</v>
      </c>
      <c r="I63" s="215"/>
    </row>
    <row r="64" spans="2:9" ht="15">
      <c r="B64" s="42" t="s">
        <v>30</v>
      </c>
      <c r="C64" s="85">
        <v>66</v>
      </c>
      <c r="D64" s="197">
        <f>C64/C66</f>
        <v>0.19130434782608696</v>
      </c>
      <c r="E64" s="198"/>
      <c r="F64" s="210"/>
      <c r="G64" s="153"/>
      <c r="H64" s="167">
        <v>66</v>
      </c>
      <c r="I64" s="215"/>
    </row>
    <row r="65" spans="2:9" ht="15.75" thickBot="1">
      <c r="B65" s="43" t="s">
        <v>15</v>
      </c>
      <c r="C65" s="84">
        <v>147</v>
      </c>
      <c r="D65" s="195">
        <f>C65/C66</f>
        <v>0.4260869565217391</v>
      </c>
      <c r="E65" s="196"/>
      <c r="F65" s="209">
        <v>57</v>
      </c>
      <c r="G65" s="185"/>
      <c r="H65" s="213"/>
      <c r="I65" s="214"/>
    </row>
    <row r="66" spans="2:9" ht="15.75" thickBot="1">
      <c r="B66" s="50" t="s">
        <v>33</v>
      </c>
      <c r="C66" s="51">
        <f>SUM(C63:C65)</f>
        <v>345</v>
      </c>
      <c r="D66" s="205">
        <f>SUM(D63:D65)</f>
        <v>1</v>
      </c>
      <c r="E66" s="206"/>
      <c r="F66" s="207">
        <f>SUM(F63:F65)</f>
        <v>108</v>
      </c>
      <c r="G66" s="208"/>
      <c r="H66" s="207">
        <f>SUM(H63:H65)</f>
        <v>148</v>
      </c>
      <c r="I66" s="208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38:E38"/>
    <mergeCell ref="F38:G38"/>
    <mergeCell ref="H38:I38"/>
    <mergeCell ref="D41:E41"/>
    <mergeCell ref="F41:G41"/>
    <mergeCell ref="H41:I41"/>
    <mergeCell ref="D39:E39"/>
    <mergeCell ref="H40:I40"/>
    <mergeCell ref="F40:G40"/>
    <mergeCell ref="D40:E40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H27:I27"/>
    <mergeCell ref="D24:E24"/>
    <mergeCell ref="F24:G24"/>
    <mergeCell ref="H24:I24"/>
    <mergeCell ref="D25:E25"/>
    <mergeCell ref="F25:G25"/>
    <mergeCell ref="H25:I25"/>
    <mergeCell ref="D30:E30"/>
    <mergeCell ref="F30:G30"/>
    <mergeCell ref="H30:I30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D33:E33"/>
    <mergeCell ref="D32:E32"/>
    <mergeCell ref="H39:I39"/>
    <mergeCell ref="F39:G39"/>
    <mergeCell ref="F33:G33"/>
    <mergeCell ref="H33:I33"/>
    <mergeCell ref="H32:I32"/>
    <mergeCell ref="F32:G32"/>
    <mergeCell ref="E10:F10"/>
    <mergeCell ref="G10:H10"/>
    <mergeCell ref="E11:F11"/>
    <mergeCell ref="G11:H11"/>
    <mergeCell ref="E12:F12"/>
    <mergeCell ref="G12:H12"/>
    <mergeCell ref="B20:G20"/>
    <mergeCell ref="B22:I22"/>
    <mergeCell ref="D23:E23"/>
    <mergeCell ref="F23:G23"/>
    <mergeCell ref="H23:I23"/>
    <mergeCell ref="D26:E26"/>
    <mergeCell ref="F26:G26"/>
    <mergeCell ref="H26:I26"/>
    <mergeCell ref="D27:E27"/>
    <mergeCell ref="F27:G27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A1" sqref="A1:IV65536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43586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961</v>
      </c>
    </row>
    <row r="9" spans="2:9" ht="15">
      <c r="B9" s="38" t="s">
        <v>14</v>
      </c>
      <c r="C9" s="13" t="s">
        <v>3</v>
      </c>
      <c r="D9" s="88">
        <v>133</v>
      </c>
      <c r="E9" s="167">
        <v>7</v>
      </c>
      <c r="F9" s="168"/>
      <c r="G9" s="171" t="s">
        <v>18</v>
      </c>
      <c r="H9" s="172"/>
      <c r="I9" s="80">
        <f>D9/SUM(D9:E9)</f>
        <v>0.95</v>
      </c>
    </row>
    <row r="10" spans="2:9" ht="15">
      <c r="B10" s="38" t="s">
        <v>12</v>
      </c>
      <c r="C10" s="13" t="s">
        <v>4</v>
      </c>
      <c r="D10" s="88">
        <v>8</v>
      </c>
      <c r="E10" s="167">
        <v>5</v>
      </c>
      <c r="F10" s="168"/>
      <c r="G10" s="171" t="s">
        <v>17</v>
      </c>
      <c r="H10" s="172"/>
      <c r="I10" s="80">
        <f>D10/SUM(D10:E10)</f>
        <v>0.6153846153846154</v>
      </c>
    </row>
    <row r="11" spans="2:11" ht="15">
      <c r="B11" s="53" t="s">
        <v>34</v>
      </c>
      <c r="C11" s="13" t="s">
        <v>15</v>
      </c>
      <c r="D11" s="88">
        <v>820</v>
      </c>
      <c r="E11" s="167">
        <v>66</v>
      </c>
      <c r="F11" s="168"/>
      <c r="G11" s="169" t="s">
        <v>51</v>
      </c>
      <c r="H11" s="170"/>
      <c r="I11" s="80">
        <f>D11/SUM(D11:E11)</f>
        <v>0.9255079006772009</v>
      </c>
      <c r="K11" t="s">
        <v>50</v>
      </c>
    </row>
    <row r="12" spans="2:9" ht="15">
      <c r="B12" s="66">
        <f>D55</f>
        <v>1039</v>
      </c>
      <c r="C12" s="67" t="s">
        <v>36</v>
      </c>
      <c r="D12" s="22">
        <f>SUM(D9:D11)</f>
        <v>961</v>
      </c>
      <c r="E12" s="148">
        <f>SUM(E9:E11)</f>
        <v>78</v>
      </c>
      <c r="F12" s="149"/>
      <c r="G12" s="150" t="s">
        <v>19</v>
      </c>
      <c r="H12" s="151"/>
      <c r="I12" s="81">
        <f>D12/SUM(D12:E12)</f>
        <v>0.9249278152069298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F55</f>
        <v>73</v>
      </c>
      <c r="C16" s="153">
        <v>2</v>
      </c>
      <c r="D16" s="153"/>
      <c r="E16" s="153">
        <v>41</v>
      </c>
      <c r="F16" s="153"/>
      <c r="G16" s="88">
        <v>26</v>
      </c>
      <c r="H16" s="153">
        <v>4</v>
      </c>
      <c r="I16" s="153"/>
    </row>
    <row r="17" spans="2:9" ht="15">
      <c r="B17" s="89">
        <f>C17+E17+G17+H17</f>
        <v>1</v>
      </c>
      <c r="C17" s="154">
        <f>C16/B16</f>
        <v>0.0273972602739726</v>
      </c>
      <c r="D17" s="154"/>
      <c r="E17" s="154">
        <f>E16/B16</f>
        <v>0.5616438356164384</v>
      </c>
      <c r="F17" s="154"/>
      <c r="G17" s="89">
        <f>G16/B16</f>
        <v>0.3561643835616438</v>
      </c>
      <c r="H17" s="154">
        <f>H16/B16</f>
        <v>0.0547945205479452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6</v>
      </c>
      <c r="I20" s="65">
        <f>H20/SUM(D12:E12)</f>
        <v>0.005774783445620789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70">
        <v>43586</v>
      </c>
      <c r="C24" s="71">
        <v>814</v>
      </c>
      <c r="D24" s="216">
        <v>810</v>
      </c>
      <c r="E24" s="217"/>
      <c r="F24" s="216">
        <v>3</v>
      </c>
      <c r="G24" s="217"/>
      <c r="H24" s="216">
        <v>1</v>
      </c>
      <c r="I24" s="217"/>
    </row>
    <row r="25" spans="2:9" ht="15">
      <c r="B25" s="61">
        <v>43587</v>
      </c>
      <c r="C25" s="62"/>
      <c r="D25" s="163"/>
      <c r="E25" s="164"/>
      <c r="F25" s="163"/>
      <c r="G25" s="164"/>
      <c r="H25" s="163"/>
      <c r="I25" s="164"/>
    </row>
    <row r="26" spans="2:9" ht="15">
      <c r="B26" s="61">
        <v>43588</v>
      </c>
      <c r="C26" s="62"/>
      <c r="D26" s="163"/>
      <c r="E26" s="164"/>
      <c r="F26" s="163"/>
      <c r="G26" s="164"/>
      <c r="H26" s="163"/>
      <c r="I26" s="164"/>
    </row>
    <row r="27" spans="2:9" ht="15">
      <c r="B27" s="61">
        <v>43589</v>
      </c>
      <c r="C27" s="62"/>
      <c r="D27" s="163"/>
      <c r="E27" s="164"/>
      <c r="F27" s="163"/>
      <c r="G27" s="164"/>
      <c r="H27" s="163"/>
      <c r="I27" s="164"/>
    </row>
    <row r="28" spans="2:9" ht="15">
      <c r="B28" s="61">
        <v>43590</v>
      </c>
      <c r="C28" s="62"/>
      <c r="D28" s="163"/>
      <c r="E28" s="164"/>
      <c r="F28" s="163"/>
      <c r="G28" s="164"/>
      <c r="H28" s="163"/>
      <c r="I28" s="164"/>
    </row>
    <row r="29" spans="2:9" ht="15">
      <c r="B29" s="70">
        <v>43591</v>
      </c>
      <c r="C29" s="71">
        <v>15</v>
      </c>
      <c r="D29" s="216">
        <v>8</v>
      </c>
      <c r="E29" s="217"/>
      <c r="F29" s="216">
        <v>4</v>
      </c>
      <c r="G29" s="217"/>
      <c r="H29" s="216">
        <v>3</v>
      </c>
      <c r="I29" s="217"/>
    </row>
    <row r="30" spans="2:9" ht="15">
      <c r="B30" s="70">
        <v>43592</v>
      </c>
      <c r="C30" s="71">
        <v>17</v>
      </c>
      <c r="D30" s="216">
        <v>17</v>
      </c>
      <c r="E30" s="217"/>
      <c r="F30" s="216">
        <v>0</v>
      </c>
      <c r="G30" s="217"/>
      <c r="H30" s="216">
        <v>0</v>
      </c>
      <c r="I30" s="217"/>
    </row>
    <row r="31" spans="2:9" ht="15">
      <c r="B31" s="70">
        <v>43593</v>
      </c>
      <c r="C31" s="71">
        <v>18</v>
      </c>
      <c r="D31" s="216">
        <v>7</v>
      </c>
      <c r="E31" s="217"/>
      <c r="F31" s="216">
        <v>6</v>
      </c>
      <c r="G31" s="217"/>
      <c r="H31" s="216">
        <v>5</v>
      </c>
      <c r="I31" s="217"/>
    </row>
    <row r="32" spans="2:9" ht="15">
      <c r="B32" s="70">
        <v>43594</v>
      </c>
      <c r="C32" s="71">
        <v>18</v>
      </c>
      <c r="D32" s="216">
        <v>13</v>
      </c>
      <c r="E32" s="217"/>
      <c r="F32" s="216">
        <v>4</v>
      </c>
      <c r="G32" s="217"/>
      <c r="H32" s="216">
        <v>1</v>
      </c>
      <c r="I32" s="217"/>
    </row>
    <row r="33" spans="2:9" ht="15">
      <c r="B33" s="70">
        <v>43595</v>
      </c>
      <c r="C33" s="71">
        <v>17</v>
      </c>
      <c r="D33" s="216">
        <v>6</v>
      </c>
      <c r="E33" s="217"/>
      <c r="F33" s="216">
        <v>10</v>
      </c>
      <c r="G33" s="217"/>
      <c r="H33" s="216">
        <v>1</v>
      </c>
      <c r="I33" s="217"/>
    </row>
    <row r="34" spans="2:9" ht="15">
      <c r="B34" s="61">
        <v>43596</v>
      </c>
      <c r="C34" s="62"/>
      <c r="D34" s="163"/>
      <c r="E34" s="164"/>
      <c r="F34" s="163"/>
      <c r="G34" s="164"/>
      <c r="H34" s="163"/>
      <c r="I34" s="164"/>
    </row>
    <row r="35" spans="2:9" ht="15">
      <c r="B35" s="61">
        <v>43597</v>
      </c>
      <c r="C35" s="62"/>
      <c r="D35" s="163"/>
      <c r="E35" s="164"/>
      <c r="F35" s="163"/>
      <c r="G35" s="164"/>
      <c r="H35" s="163"/>
      <c r="I35" s="164"/>
    </row>
    <row r="36" spans="2:9" ht="15">
      <c r="B36" s="70">
        <v>43598</v>
      </c>
      <c r="C36" s="71">
        <v>16</v>
      </c>
      <c r="D36" s="216">
        <v>7</v>
      </c>
      <c r="E36" s="217"/>
      <c r="F36" s="216">
        <v>5</v>
      </c>
      <c r="G36" s="217"/>
      <c r="H36" s="216">
        <v>4</v>
      </c>
      <c r="I36" s="217"/>
    </row>
    <row r="37" spans="2:9" ht="15">
      <c r="B37" s="70">
        <v>43599</v>
      </c>
      <c r="C37" s="71">
        <v>16</v>
      </c>
      <c r="D37" s="216">
        <v>13</v>
      </c>
      <c r="E37" s="217"/>
      <c r="F37" s="216">
        <v>2</v>
      </c>
      <c r="G37" s="217"/>
      <c r="H37" s="216">
        <v>1</v>
      </c>
      <c r="I37" s="217"/>
    </row>
    <row r="38" spans="2:9" ht="15">
      <c r="B38" s="70">
        <v>43600</v>
      </c>
      <c r="C38" s="71">
        <v>17</v>
      </c>
      <c r="D38" s="216">
        <v>12</v>
      </c>
      <c r="E38" s="217"/>
      <c r="F38" s="216">
        <v>2</v>
      </c>
      <c r="G38" s="217"/>
      <c r="H38" s="216">
        <v>3</v>
      </c>
      <c r="I38" s="217"/>
    </row>
    <row r="39" spans="2:9" ht="15">
      <c r="B39" s="70">
        <v>43601</v>
      </c>
      <c r="C39" s="71">
        <v>18</v>
      </c>
      <c r="D39" s="216">
        <v>14</v>
      </c>
      <c r="E39" s="217"/>
      <c r="F39" s="216">
        <v>2</v>
      </c>
      <c r="G39" s="217"/>
      <c r="H39" s="216">
        <v>2</v>
      </c>
      <c r="I39" s="217"/>
    </row>
    <row r="40" spans="2:9" ht="15">
      <c r="B40" s="70">
        <v>43602</v>
      </c>
      <c r="C40" s="71">
        <v>15</v>
      </c>
      <c r="D40" s="216">
        <v>14</v>
      </c>
      <c r="E40" s="217"/>
      <c r="F40" s="216">
        <v>0</v>
      </c>
      <c r="G40" s="217"/>
      <c r="H40" s="216">
        <v>1</v>
      </c>
      <c r="I40" s="217"/>
    </row>
    <row r="41" spans="2:9" ht="15">
      <c r="B41" s="61">
        <v>43603</v>
      </c>
      <c r="C41" s="62"/>
      <c r="D41" s="163"/>
      <c r="E41" s="164"/>
      <c r="F41" s="163"/>
      <c r="G41" s="164"/>
      <c r="H41" s="163"/>
      <c r="I41" s="164"/>
    </row>
    <row r="42" spans="2:9" ht="15">
      <c r="B42" s="61">
        <v>43604</v>
      </c>
      <c r="C42" s="62"/>
      <c r="D42" s="163"/>
      <c r="E42" s="164"/>
      <c r="F42" s="163"/>
      <c r="G42" s="164"/>
      <c r="H42" s="163"/>
      <c r="I42" s="164"/>
    </row>
    <row r="43" spans="2:9" ht="15">
      <c r="B43" s="70">
        <v>43605</v>
      </c>
      <c r="C43" s="71">
        <v>15</v>
      </c>
      <c r="D43" s="216">
        <v>8</v>
      </c>
      <c r="E43" s="217"/>
      <c r="F43" s="216">
        <v>5</v>
      </c>
      <c r="G43" s="217"/>
      <c r="H43" s="216">
        <v>2</v>
      </c>
      <c r="I43" s="217"/>
    </row>
    <row r="44" spans="2:9" ht="15">
      <c r="B44" s="70">
        <v>43606</v>
      </c>
      <c r="C44" s="71">
        <v>36</v>
      </c>
      <c r="D44" s="216">
        <v>32</v>
      </c>
      <c r="E44" s="217"/>
      <c r="F44" s="216">
        <v>1</v>
      </c>
      <c r="G44" s="217"/>
      <c r="H44" s="216">
        <v>3</v>
      </c>
      <c r="I44" s="217"/>
    </row>
    <row r="45" spans="2:9" ht="15">
      <c r="B45" s="70">
        <v>43607</v>
      </c>
      <c r="C45" s="71">
        <v>18</v>
      </c>
      <c r="D45" s="216">
        <v>13</v>
      </c>
      <c r="E45" s="217"/>
      <c r="F45" s="216">
        <v>2</v>
      </c>
      <c r="G45" s="217"/>
      <c r="H45" s="216">
        <v>3</v>
      </c>
      <c r="I45" s="217"/>
    </row>
    <row r="46" spans="2:9" ht="15">
      <c r="B46" s="70">
        <v>43608</v>
      </c>
      <c r="C46" s="71">
        <v>17</v>
      </c>
      <c r="D46" s="216">
        <v>11</v>
      </c>
      <c r="E46" s="217"/>
      <c r="F46" s="216">
        <v>6</v>
      </c>
      <c r="G46" s="217"/>
      <c r="H46" s="216">
        <v>0</v>
      </c>
      <c r="I46" s="217"/>
    </row>
    <row r="47" spans="2:9" ht="15">
      <c r="B47" s="70">
        <v>43609</v>
      </c>
      <c r="C47" s="71">
        <v>17</v>
      </c>
      <c r="D47" s="216">
        <v>8</v>
      </c>
      <c r="E47" s="217"/>
      <c r="F47" s="216">
        <v>5</v>
      </c>
      <c r="G47" s="217"/>
      <c r="H47" s="216">
        <v>4</v>
      </c>
      <c r="I47" s="217"/>
    </row>
    <row r="48" spans="2:9" ht="15">
      <c r="B48" s="61">
        <v>43610</v>
      </c>
      <c r="C48" s="62"/>
      <c r="D48" s="163"/>
      <c r="E48" s="164"/>
      <c r="F48" s="163"/>
      <c r="G48" s="164"/>
      <c r="H48" s="163"/>
      <c r="I48" s="164"/>
    </row>
    <row r="49" spans="2:9" ht="15">
      <c r="B49" s="61">
        <v>43611</v>
      </c>
      <c r="C49" s="62"/>
      <c r="D49" s="163"/>
      <c r="E49" s="164"/>
      <c r="F49" s="163"/>
      <c r="G49" s="164"/>
      <c r="H49" s="163"/>
      <c r="I49" s="164"/>
    </row>
    <row r="50" spans="2:9" ht="15">
      <c r="B50" s="70">
        <v>43612</v>
      </c>
      <c r="C50" s="71">
        <v>15</v>
      </c>
      <c r="D50" s="216">
        <v>6</v>
      </c>
      <c r="E50" s="217"/>
      <c r="F50" s="216">
        <v>3</v>
      </c>
      <c r="G50" s="217"/>
      <c r="H50" s="216">
        <v>6</v>
      </c>
      <c r="I50" s="217"/>
    </row>
    <row r="51" spans="2:9" ht="15">
      <c r="B51" s="70">
        <v>43613</v>
      </c>
      <c r="C51" s="71">
        <v>15</v>
      </c>
      <c r="D51" s="216">
        <v>8</v>
      </c>
      <c r="E51" s="217"/>
      <c r="F51" s="216">
        <v>5</v>
      </c>
      <c r="G51" s="217"/>
      <c r="H51" s="216">
        <v>2</v>
      </c>
      <c r="I51" s="217"/>
    </row>
    <row r="52" spans="2:9" ht="15">
      <c r="B52" s="70">
        <v>43614</v>
      </c>
      <c r="C52" s="71">
        <v>17</v>
      </c>
      <c r="D52" s="216">
        <v>9</v>
      </c>
      <c r="E52" s="217"/>
      <c r="F52" s="216">
        <v>4</v>
      </c>
      <c r="G52" s="217"/>
      <c r="H52" s="216">
        <v>4</v>
      </c>
      <c r="I52" s="217"/>
    </row>
    <row r="53" spans="2:9" ht="15">
      <c r="B53" s="70">
        <v>43615</v>
      </c>
      <c r="C53" s="71">
        <v>17</v>
      </c>
      <c r="D53" s="216">
        <v>10</v>
      </c>
      <c r="E53" s="217"/>
      <c r="F53" s="216">
        <v>4</v>
      </c>
      <c r="G53" s="217"/>
      <c r="H53" s="216">
        <v>3</v>
      </c>
      <c r="I53" s="217"/>
    </row>
    <row r="54" spans="2:9" ht="15.75" thickBot="1">
      <c r="B54" s="70">
        <v>43616</v>
      </c>
      <c r="C54" s="91">
        <v>14</v>
      </c>
      <c r="D54" s="220">
        <v>13</v>
      </c>
      <c r="E54" s="220"/>
      <c r="F54" s="221">
        <v>0</v>
      </c>
      <c r="G54" s="221"/>
      <c r="H54" s="221">
        <v>1</v>
      </c>
      <c r="I54" s="221"/>
    </row>
    <row r="55" spans="2:9" ht="15.75" thickBot="1">
      <c r="B55" s="35" t="s">
        <v>25</v>
      </c>
      <c r="C55" s="69">
        <f>SUM(C24:C54)</f>
        <v>1162</v>
      </c>
      <c r="D55" s="181">
        <f>SUM(D24:D54)</f>
        <v>1039</v>
      </c>
      <c r="E55" s="182"/>
      <c r="F55" s="181">
        <f>SUM(F24:F54)</f>
        <v>73</v>
      </c>
      <c r="G55" s="182"/>
      <c r="H55" s="200">
        <f>SUM(H24:H54)</f>
        <v>50</v>
      </c>
      <c r="I55" s="201"/>
    </row>
    <row r="56" spans="2:9" ht="15">
      <c r="B56" s="10"/>
      <c r="C56" s="10"/>
      <c r="D56" s="179"/>
      <c r="E56" s="179"/>
      <c r="F56" s="179"/>
      <c r="G56" s="179"/>
      <c r="H56" s="10"/>
      <c r="I56" s="10"/>
    </row>
    <row r="57" spans="2:9" ht="15">
      <c r="B57" s="10"/>
      <c r="C57" s="10"/>
      <c r="D57" s="10"/>
      <c r="E57" s="10"/>
      <c r="F57" s="179"/>
      <c r="G57" s="179"/>
      <c r="H57" s="10"/>
      <c r="I57" s="10"/>
    </row>
    <row r="58" spans="2:9" ht="15">
      <c r="B58" s="10"/>
      <c r="C58" s="10"/>
      <c r="D58" s="10"/>
      <c r="E58" s="10"/>
      <c r="F58" s="179"/>
      <c r="G58" s="179"/>
      <c r="H58" s="10"/>
      <c r="I58" s="10"/>
    </row>
    <row r="59" spans="2:9" ht="15">
      <c r="B59" s="10"/>
      <c r="C59" s="10"/>
      <c r="D59" s="10"/>
      <c r="E59" s="10"/>
      <c r="F59" s="179"/>
      <c r="G59" s="179"/>
      <c r="H59" s="10"/>
      <c r="I59" s="10"/>
    </row>
    <row r="60" spans="2:9" ht="15.75" thickBot="1">
      <c r="B60" s="10"/>
      <c r="C60" s="10"/>
      <c r="D60" s="10"/>
      <c r="E60" s="10"/>
      <c r="F60" s="179"/>
      <c r="G60" s="179"/>
      <c r="H60" s="10"/>
      <c r="I60" s="10"/>
    </row>
    <row r="61" spans="2:9" ht="15.75">
      <c r="B61" s="44" t="s">
        <v>31</v>
      </c>
      <c r="C61" s="45"/>
      <c r="D61" s="46"/>
      <c r="E61" s="47"/>
      <c r="F61" s="192" t="s">
        <v>28</v>
      </c>
      <c r="G61" s="193"/>
      <c r="H61" s="193"/>
      <c r="I61" s="194"/>
    </row>
    <row r="62" spans="2:9" ht="15">
      <c r="B62" s="48"/>
      <c r="C62" s="49"/>
      <c r="D62" s="49"/>
      <c r="E62" s="49"/>
      <c r="F62" s="183" t="s">
        <v>32</v>
      </c>
      <c r="G62" s="184"/>
      <c r="H62" s="211" t="s">
        <v>3</v>
      </c>
      <c r="I62" s="212"/>
    </row>
    <row r="63" spans="2:9" ht="15">
      <c r="B63" s="42" t="s">
        <v>29</v>
      </c>
      <c r="C63" s="88">
        <v>113</v>
      </c>
      <c r="D63" s="197">
        <f>C63/C66</f>
        <v>0.04977973568281938</v>
      </c>
      <c r="E63" s="198"/>
      <c r="F63" s="210">
        <v>29</v>
      </c>
      <c r="G63" s="153"/>
      <c r="H63" s="167">
        <v>84</v>
      </c>
      <c r="I63" s="215"/>
    </row>
    <row r="64" spans="2:9" ht="15">
      <c r="B64" s="42" t="s">
        <v>30</v>
      </c>
      <c r="C64" s="88">
        <v>82</v>
      </c>
      <c r="D64" s="197">
        <f>C64/C66</f>
        <v>0.03612334801762115</v>
      </c>
      <c r="E64" s="198"/>
      <c r="F64" s="210">
        <v>0</v>
      </c>
      <c r="G64" s="153"/>
      <c r="H64" s="167">
        <v>82</v>
      </c>
      <c r="I64" s="215"/>
    </row>
    <row r="65" spans="2:9" ht="15.75" thickBot="1">
      <c r="B65" s="43" t="s">
        <v>15</v>
      </c>
      <c r="C65" s="90">
        <v>2075</v>
      </c>
      <c r="D65" s="195">
        <f>C65/C66</f>
        <v>0.9140969162995595</v>
      </c>
      <c r="E65" s="196"/>
      <c r="F65" s="209">
        <v>896</v>
      </c>
      <c r="G65" s="185"/>
      <c r="H65" s="213">
        <v>0</v>
      </c>
      <c r="I65" s="214"/>
    </row>
    <row r="66" spans="2:9" ht="15.75" thickBot="1">
      <c r="B66" s="50" t="s">
        <v>33</v>
      </c>
      <c r="C66" s="51">
        <f>SUM(C63:C65)</f>
        <v>2270</v>
      </c>
      <c r="D66" s="205">
        <f>SUM(D63:D65)</f>
        <v>1</v>
      </c>
      <c r="E66" s="206"/>
      <c r="F66" s="207">
        <f>SUM(F63:F65)</f>
        <v>925</v>
      </c>
      <c r="G66" s="208"/>
      <c r="H66" s="207">
        <f>SUM(H63:H65)</f>
        <v>166</v>
      </c>
      <c r="I66" s="208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43617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154</v>
      </c>
    </row>
    <row r="9" spans="2:9" ht="15">
      <c r="B9" s="38" t="s">
        <v>14</v>
      </c>
      <c r="C9" s="13" t="s">
        <v>3</v>
      </c>
      <c r="D9" s="94">
        <v>83</v>
      </c>
      <c r="E9" s="167">
        <v>7</v>
      </c>
      <c r="F9" s="168"/>
      <c r="G9" s="171" t="s">
        <v>18</v>
      </c>
      <c r="H9" s="172"/>
      <c r="I9" s="80">
        <f>D9/SUM(D9:E9)</f>
        <v>0.9222222222222223</v>
      </c>
    </row>
    <row r="10" spans="2:9" ht="15">
      <c r="B10" s="38" t="s">
        <v>12</v>
      </c>
      <c r="C10" s="13" t="s">
        <v>4</v>
      </c>
      <c r="D10" s="94">
        <v>7</v>
      </c>
      <c r="E10" s="167">
        <v>7</v>
      </c>
      <c r="F10" s="168"/>
      <c r="G10" s="171" t="s">
        <v>17</v>
      </c>
      <c r="H10" s="172"/>
      <c r="I10" s="80">
        <f>D10/SUM(D10:E10)</f>
        <v>0.5</v>
      </c>
    </row>
    <row r="11" spans="2:11" ht="15">
      <c r="B11" s="53" t="s">
        <v>34</v>
      </c>
      <c r="C11" s="13" t="s">
        <v>15</v>
      </c>
      <c r="D11" s="94">
        <v>64</v>
      </c>
      <c r="E11" s="167">
        <v>5</v>
      </c>
      <c r="F11" s="168"/>
      <c r="G11" s="169" t="s">
        <v>51</v>
      </c>
      <c r="H11" s="170"/>
      <c r="I11" s="80">
        <f>D11/SUM(D11:E11)</f>
        <v>0.927536231884058</v>
      </c>
      <c r="K11" t="s">
        <v>50</v>
      </c>
    </row>
    <row r="12" spans="2:9" ht="15">
      <c r="B12" s="97">
        <f>D55</f>
        <v>173</v>
      </c>
      <c r="C12" s="67" t="s">
        <v>36</v>
      </c>
      <c r="D12" s="22">
        <f>SUM(D9:D11)</f>
        <v>154</v>
      </c>
      <c r="E12" s="148">
        <f>SUM(E9:E11)</f>
        <v>19</v>
      </c>
      <c r="F12" s="149"/>
      <c r="G12" s="150" t="s">
        <v>19</v>
      </c>
      <c r="H12" s="151"/>
      <c r="I12" s="81">
        <f>D12/SUM(D12:E12)</f>
        <v>0.8901734104046243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F55</f>
        <v>76</v>
      </c>
      <c r="C16" s="153">
        <v>3</v>
      </c>
      <c r="D16" s="153"/>
      <c r="E16" s="153">
        <v>42</v>
      </c>
      <c r="F16" s="153"/>
      <c r="G16" s="94">
        <v>30</v>
      </c>
      <c r="H16" s="153">
        <v>1</v>
      </c>
      <c r="I16" s="153"/>
    </row>
    <row r="17" spans="2:9" ht="15">
      <c r="B17" s="95">
        <f>C17+E17+G17+H17</f>
        <v>1</v>
      </c>
      <c r="C17" s="154">
        <f>C16/B16</f>
        <v>0.039473684210526314</v>
      </c>
      <c r="D17" s="154"/>
      <c r="E17" s="154">
        <f>E16/B16</f>
        <v>0.5526315789473685</v>
      </c>
      <c r="F17" s="154"/>
      <c r="G17" s="95">
        <f>G16/B16</f>
        <v>0.39473684210526316</v>
      </c>
      <c r="H17" s="154">
        <f>H16/B16</f>
        <v>0.013157894736842105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8</v>
      </c>
      <c r="I20" s="65">
        <f>H20/SUM(D12:E12)</f>
        <v>0.046242774566473986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61">
        <v>43617</v>
      </c>
      <c r="C24" s="62"/>
      <c r="D24" s="163"/>
      <c r="E24" s="164"/>
      <c r="F24" s="163"/>
      <c r="G24" s="164"/>
      <c r="H24" s="163"/>
      <c r="I24" s="164"/>
    </row>
    <row r="25" spans="2:9" ht="15">
      <c r="B25" s="61">
        <v>43618</v>
      </c>
      <c r="C25" s="62"/>
      <c r="D25" s="163"/>
      <c r="E25" s="164"/>
      <c r="F25" s="163"/>
      <c r="G25" s="164"/>
      <c r="H25" s="163"/>
      <c r="I25" s="164"/>
    </row>
    <row r="26" spans="2:9" ht="15">
      <c r="B26" s="70">
        <v>43619</v>
      </c>
      <c r="C26" s="71">
        <v>16</v>
      </c>
      <c r="D26" s="216">
        <v>7</v>
      </c>
      <c r="E26" s="217"/>
      <c r="F26" s="216">
        <v>6</v>
      </c>
      <c r="G26" s="217"/>
      <c r="H26" s="216">
        <v>3</v>
      </c>
      <c r="I26" s="217"/>
    </row>
    <row r="27" spans="2:9" ht="15">
      <c r="B27" s="70">
        <v>43620</v>
      </c>
      <c r="C27" s="71">
        <v>21</v>
      </c>
      <c r="D27" s="216">
        <v>20</v>
      </c>
      <c r="E27" s="217"/>
      <c r="F27" s="216">
        <v>1</v>
      </c>
      <c r="G27" s="217"/>
      <c r="H27" s="216">
        <v>0</v>
      </c>
      <c r="I27" s="217"/>
    </row>
    <row r="28" spans="2:9" ht="15">
      <c r="B28" s="70">
        <v>43621</v>
      </c>
      <c r="C28" s="71">
        <v>18</v>
      </c>
      <c r="D28" s="216">
        <v>13</v>
      </c>
      <c r="E28" s="217"/>
      <c r="F28" s="222">
        <v>4</v>
      </c>
      <c r="G28" s="217"/>
      <c r="H28" s="216">
        <v>1</v>
      </c>
      <c r="I28" s="217"/>
    </row>
    <row r="29" spans="2:9" ht="15">
      <c r="B29" s="70">
        <v>43622</v>
      </c>
      <c r="C29" s="71">
        <v>16</v>
      </c>
      <c r="D29" s="216">
        <v>13</v>
      </c>
      <c r="E29" s="217"/>
      <c r="F29" s="216">
        <v>1</v>
      </c>
      <c r="G29" s="217"/>
      <c r="H29" s="216">
        <v>2</v>
      </c>
      <c r="I29" s="217"/>
    </row>
    <row r="30" spans="2:9" ht="15">
      <c r="B30" s="70">
        <v>43623</v>
      </c>
      <c r="C30" s="71">
        <v>15</v>
      </c>
      <c r="D30" s="216">
        <v>6</v>
      </c>
      <c r="E30" s="217"/>
      <c r="F30" s="216">
        <v>7</v>
      </c>
      <c r="G30" s="217"/>
      <c r="H30" s="216">
        <v>2</v>
      </c>
      <c r="I30" s="217"/>
    </row>
    <row r="31" spans="2:9" ht="15">
      <c r="B31" s="61">
        <v>43624</v>
      </c>
      <c r="C31" s="62"/>
      <c r="D31" s="163"/>
      <c r="E31" s="164"/>
      <c r="F31" s="163"/>
      <c r="G31" s="164"/>
      <c r="H31" s="163"/>
      <c r="I31" s="164"/>
    </row>
    <row r="32" spans="2:9" ht="15">
      <c r="B32" s="61">
        <v>43625</v>
      </c>
      <c r="C32" s="62"/>
      <c r="D32" s="163"/>
      <c r="E32" s="164"/>
      <c r="F32" s="163"/>
      <c r="G32" s="164"/>
      <c r="H32" s="163"/>
      <c r="I32" s="164"/>
    </row>
    <row r="33" spans="2:9" ht="15">
      <c r="B33" s="70">
        <v>43626</v>
      </c>
      <c r="C33" s="71">
        <v>16</v>
      </c>
      <c r="D33" s="216">
        <v>11</v>
      </c>
      <c r="E33" s="217"/>
      <c r="F33" s="216">
        <v>4</v>
      </c>
      <c r="G33" s="217"/>
      <c r="H33" s="216">
        <v>1</v>
      </c>
      <c r="I33" s="217"/>
    </row>
    <row r="34" spans="2:9" ht="15">
      <c r="B34" s="70">
        <v>43627</v>
      </c>
      <c r="C34" s="71">
        <v>15</v>
      </c>
      <c r="D34" s="216">
        <v>7</v>
      </c>
      <c r="E34" s="217"/>
      <c r="F34" s="216">
        <v>5</v>
      </c>
      <c r="G34" s="217"/>
      <c r="H34" s="216">
        <v>3</v>
      </c>
      <c r="I34" s="217"/>
    </row>
    <row r="35" spans="2:9" ht="15">
      <c r="B35" s="70">
        <v>43628</v>
      </c>
      <c r="C35" s="71">
        <v>0</v>
      </c>
      <c r="D35" s="216">
        <v>0</v>
      </c>
      <c r="E35" s="217"/>
      <c r="F35" s="216">
        <v>0</v>
      </c>
      <c r="G35" s="217"/>
      <c r="H35" s="216">
        <v>0</v>
      </c>
      <c r="I35" s="217"/>
    </row>
    <row r="36" spans="2:9" ht="15">
      <c r="B36" s="70">
        <v>43629</v>
      </c>
      <c r="C36" s="71">
        <v>7</v>
      </c>
      <c r="D36" s="216">
        <v>2</v>
      </c>
      <c r="E36" s="217"/>
      <c r="F36" s="216">
        <v>5</v>
      </c>
      <c r="G36" s="217"/>
      <c r="H36" s="216">
        <v>0</v>
      </c>
      <c r="I36" s="217"/>
    </row>
    <row r="37" spans="2:9" ht="15">
      <c r="B37" s="70">
        <v>43630</v>
      </c>
      <c r="C37" s="71">
        <v>20</v>
      </c>
      <c r="D37" s="216">
        <v>19</v>
      </c>
      <c r="E37" s="217"/>
      <c r="F37" s="216">
        <v>1</v>
      </c>
      <c r="G37" s="217"/>
      <c r="H37" s="216">
        <v>0</v>
      </c>
      <c r="I37" s="217"/>
    </row>
    <row r="38" spans="2:9" ht="15">
      <c r="B38" s="61">
        <v>43631</v>
      </c>
      <c r="C38" s="62"/>
      <c r="D38" s="163"/>
      <c r="E38" s="164"/>
      <c r="F38" s="163"/>
      <c r="G38" s="164"/>
      <c r="H38" s="163"/>
      <c r="I38" s="164"/>
    </row>
    <row r="39" spans="2:9" ht="15">
      <c r="B39" s="61">
        <v>43632</v>
      </c>
      <c r="C39" s="62"/>
      <c r="D39" s="163"/>
      <c r="E39" s="164"/>
      <c r="F39" s="163"/>
      <c r="G39" s="164"/>
      <c r="H39" s="163"/>
      <c r="I39" s="164"/>
    </row>
    <row r="40" spans="2:9" ht="15">
      <c r="B40" s="70">
        <v>43633</v>
      </c>
      <c r="C40" s="71">
        <v>16</v>
      </c>
      <c r="D40" s="216">
        <v>11</v>
      </c>
      <c r="E40" s="217"/>
      <c r="F40" s="216">
        <v>4</v>
      </c>
      <c r="G40" s="217"/>
      <c r="H40" s="216">
        <v>1</v>
      </c>
      <c r="I40" s="217"/>
    </row>
    <row r="41" spans="2:9" ht="15">
      <c r="B41" s="70">
        <v>43634</v>
      </c>
      <c r="C41" s="71">
        <v>27</v>
      </c>
      <c r="D41" s="216">
        <v>26</v>
      </c>
      <c r="E41" s="217"/>
      <c r="F41" s="216">
        <v>1</v>
      </c>
      <c r="G41" s="217"/>
      <c r="H41" s="216">
        <v>0</v>
      </c>
      <c r="I41" s="217"/>
    </row>
    <row r="42" spans="2:9" ht="15">
      <c r="B42" s="70">
        <v>43635</v>
      </c>
      <c r="C42" s="71">
        <v>5</v>
      </c>
      <c r="D42" s="216">
        <v>3</v>
      </c>
      <c r="E42" s="217"/>
      <c r="F42" s="216">
        <v>2</v>
      </c>
      <c r="G42" s="217"/>
      <c r="H42" s="216">
        <v>0</v>
      </c>
      <c r="I42" s="217"/>
    </row>
    <row r="43" spans="2:9" ht="15">
      <c r="B43" s="61">
        <v>43636</v>
      </c>
      <c r="C43" s="62"/>
      <c r="D43" s="163"/>
      <c r="E43" s="164"/>
      <c r="F43" s="163"/>
      <c r="G43" s="164"/>
      <c r="H43" s="163"/>
      <c r="I43" s="164"/>
    </row>
    <row r="44" spans="2:9" ht="15">
      <c r="B44" s="61">
        <v>43637</v>
      </c>
      <c r="C44" s="62"/>
      <c r="D44" s="163"/>
      <c r="E44" s="164"/>
      <c r="F44" s="163"/>
      <c r="G44" s="164"/>
      <c r="H44" s="163"/>
      <c r="I44" s="164"/>
    </row>
    <row r="45" spans="2:9" ht="15">
      <c r="B45" s="61">
        <v>43638</v>
      </c>
      <c r="C45" s="62"/>
      <c r="D45" s="163"/>
      <c r="E45" s="164"/>
      <c r="F45" s="163"/>
      <c r="G45" s="164"/>
      <c r="H45" s="163"/>
      <c r="I45" s="164"/>
    </row>
    <row r="46" spans="2:9" ht="15">
      <c r="B46" s="61">
        <v>43639</v>
      </c>
      <c r="C46" s="62"/>
      <c r="D46" s="163"/>
      <c r="E46" s="164"/>
      <c r="F46" s="163"/>
      <c r="G46" s="164"/>
      <c r="H46" s="163"/>
      <c r="I46" s="164"/>
    </row>
    <row r="47" spans="2:9" ht="15">
      <c r="B47" s="70">
        <v>43640</v>
      </c>
      <c r="C47" s="71">
        <v>17</v>
      </c>
      <c r="D47" s="216">
        <v>9</v>
      </c>
      <c r="E47" s="217"/>
      <c r="F47" s="216">
        <v>7</v>
      </c>
      <c r="G47" s="217"/>
      <c r="H47" s="216">
        <v>1</v>
      </c>
      <c r="I47" s="217"/>
    </row>
    <row r="48" spans="2:9" ht="15">
      <c r="B48" s="70">
        <v>43641</v>
      </c>
      <c r="C48" s="71">
        <v>12</v>
      </c>
      <c r="D48" s="216">
        <v>4</v>
      </c>
      <c r="E48" s="217"/>
      <c r="F48" s="216">
        <v>7</v>
      </c>
      <c r="G48" s="217"/>
      <c r="H48" s="216">
        <v>1</v>
      </c>
      <c r="I48" s="217"/>
    </row>
    <row r="49" spans="2:9" ht="15">
      <c r="B49" s="70">
        <v>43642</v>
      </c>
      <c r="C49" s="71">
        <v>18</v>
      </c>
      <c r="D49" s="216">
        <v>11</v>
      </c>
      <c r="E49" s="217"/>
      <c r="F49" s="216">
        <v>5</v>
      </c>
      <c r="G49" s="217"/>
      <c r="H49" s="216">
        <v>2</v>
      </c>
      <c r="I49" s="217"/>
    </row>
    <row r="50" spans="2:9" ht="15">
      <c r="B50" s="70">
        <v>43643</v>
      </c>
      <c r="C50" s="71">
        <v>16</v>
      </c>
      <c r="D50" s="216">
        <v>4</v>
      </c>
      <c r="E50" s="217"/>
      <c r="F50" s="216">
        <v>11</v>
      </c>
      <c r="G50" s="217"/>
      <c r="H50" s="216">
        <v>1</v>
      </c>
      <c r="I50" s="217"/>
    </row>
    <row r="51" spans="2:9" ht="15">
      <c r="B51" s="70">
        <v>43644</v>
      </c>
      <c r="C51" s="71">
        <v>12</v>
      </c>
      <c r="D51" s="216">
        <v>7</v>
      </c>
      <c r="E51" s="217"/>
      <c r="F51" s="216">
        <v>5</v>
      </c>
      <c r="G51" s="217"/>
      <c r="H51" s="216">
        <v>0</v>
      </c>
      <c r="I51" s="217"/>
    </row>
    <row r="52" spans="2:9" ht="15">
      <c r="B52" s="61">
        <v>43645</v>
      </c>
      <c r="C52" s="62"/>
      <c r="D52" s="163"/>
      <c r="E52" s="164"/>
      <c r="F52" s="163"/>
      <c r="G52" s="164"/>
      <c r="H52" s="163"/>
      <c r="I52" s="164"/>
    </row>
    <row r="53" spans="2:9" ht="15">
      <c r="B53" s="61">
        <v>43646</v>
      </c>
      <c r="C53" s="62"/>
      <c r="D53" s="163"/>
      <c r="E53" s="164"/>
      <c r="F53" s="163"/>
      <c r="G53" s="164"/>
      <c r="H53" s="163"/>
      <c r="I53" s="164"/>
    </row>
    <row r="54" spans="2:9" ht="15.75" thickBot="1">
      <c r="B54" s="70"/>
      <c r="C54" s="96"/>
      <c r="D54" s="220"/>
      <c r="E54" s="220"/>
      <c r="F54" s="221"/>
      <c r="G54" s="221"/>
      <c r="H54" s="221"/>
      <c r="I54" s="221"/>
    </row>
    <row r="55" spans="2:9" ht="15.75" thickBot="1">
      <c r="B55" s="35" t="s">
        <v>25</v>
      </c>
      <c r="C55" s="69">
        <f>SUM(C24:C54)</f>
        <v>267</v>
      </c>
      <c r="D55" s="181">
        <f>SUM(D24:D54)</f>
        <v>173</v>
      </c>
      <c r="E55" s="182"/>
      <c r="F55" s="181">
        <f>SUM(F24:F54)</f>
        <v>76</v>
      </c>
      <c r="G55" s="182"/>
      <c r="H55" s="200">
        <f>SUM(H24:H54)</f>
        <v>18</v>
      </c>
      <c r="I55" s="201"/>
    </row>
    <row r="56" spans="2:9" ht="15">
      <c r="B56" s="10"/>
      <c r="C56" s="10"/>
      <c r="D56" s="179"/>
      <c r="E56" s="179"/>
      <c r="F56" s="179"/>
      <c r="G56" s="179"/>
      <c r="H56" s="10"/>
      <c r="I56" s="10"/>
    </row>
    <row r="57" spans="2:9" ht="15">
      <c r="B57" s="10"/>
      <c r="C57" s="10"/>
      <c r="D57" s="10"/>
      <c r="E57" s="10"/>
      <c r="F57" s="179"/>
      <c r="G57" s="179"/>
      <c r="H57" s="10"/>
      <c r="I57" s="10"/>
    </row>
    <row r="58" spans="2:9" ht="15">
      <c r="B58" s="10"/>
      <c r="C58" s="10"/>
      <c r="D58" s="10"/>
      <c r="E58" s="10"/>
      <c r="F58" s="179"/>
      <c r="G58" s="179"/>
      <c r="H58" s="10"/>
      <c r="I58" s="10"/>
    </row>
    <row r="59" spans="2:9" ht="15">
      <c r="B59" s="10"/>
      <c r="C59" s="10"/>
      <c r="D59" s="10"/>
      <c r="E59" s="10"/>
      <c r="F59" s="179"/>
      <c r="G59" s="179"/>
      <c r="H59" s="10"/>
      <c r="I59" s="10"/>
    </row>
    <row r="60" spans="2:9" ht="15.75" thickBot="1">
      <c r="B60" s="10"/>
      <c r="C60" s="10"/>
      <c r="D60" s="10"/>
      <c r="E60" s="10"/>
      <c r="F60" s="179"/>
      <c r="G60" s="179"/>
      <c r="H60" s="10"/>
      <c r="I60" s="10"/>
    </row>
    <row r="61" spans="2:9" ht="15.75">
      <c r="B61" s="44" t="s">
        <v>31</v>
      </c>
      <c r="C61" s="45"/>
      <c r="D61" s="46"/>
      <c r="E61" s="47"/>
      <c r="F61" s="192" t="s">
        <v>28</v>
      </c>
      <c r="G61" s="193"/>
      <c r="H61" s="193"/>
      <c r="I61" s="194"/>
    </row>
    <row r="62" spans="2:9" ht="15">
      <c r="B62" s="48"/>
      <c r="C62" s="49"/>
      <c r="D62" s="49"/>
      <c r="E62" s="49"/>
      <c r="F62" s="183" t="s">
        <v>32</v>
      </c>
      <c r="G62" s="184"/>
      <c r="H62" s="211" t="s">
        <v>3</v>
      </c>
      <c r="I62" s="212"/>
    </row>
    <row r="63" spans="2:9" ht="15">
      <c r="B63" s="42" t="s">
        <v>29</v>
      </c>
      <c r="C63" s="94">
        <v>95</v>
      </c>
      <c r="D63" s="197">
        <f>C63/C66</f>
        <v>0.19308943089430894</v>
      </c>
      <c r="E63" s="198"/>
      <c r="F63" s="210">
        <v>35</v>
      </c>
      <c r="G63" s="153"/>
      <c r="H63" s="167">
        <v>60</v>
      </c>
      <c r="I63" s="215"/>
    </row>
    <row r="64" spans="2:9" ht="15">
      <c r="B64" s="42" t="s">
        <v>30</v>
      </c>
      <c r="C64" s="94">
        <v>146</v>
      </c>
      <c r="D64" s="197">
        <f>C64/C66</f>
        <v>0.2967479674796748</v>
      </c>
      <c r="E64" s="198"/>
      <c r="F64" s="210">
        <v>1</v>
      </c>
      <c r="G64" s="153"/>
      <c r="H64" s="167">
        <v>145</v>
      </c>
      <c r="I64" s="215"/>
    </row>
    <row r="65" spans="2:9" ht="15.75" thickBot="1">
      <c r="B65" s="43" t="s">
        <v>15</v>
      </c>
      <c r="C65" s="93">
        <v>251</v>
      </c>
      <c r="D65" s="195">
        <f>C65/C66</f>
        <v>0.5101626016260162</v>
      </c>
      <c r="E65" s="196"/>
      <c r="F65" s="209">
        <v>56</v>
      </c>
      <c r="G65" s="185"/>
      <c r="H65" s="213">
        <v>0</v>
      </c>
      <c r="I65" s="214"/>
    </row>
    <row r="66" spans="2:9" ht="15.75" thickBot="1">
      <c r="B66" s="50" t="s">
        <v>33</v>
      </c>
      <c r="C66" s="51">
        <f>SUM(C63:C65)</f>
        <v>492</v>
      </c>
      <c r="D66" s="205">
        <f>SUM(D63:D65)</f>
        <v>1</v>
      </c>
      <c r="E66" s="206"/>
      <c r="F66" s="207">
        <f>SUM(F63:F65)</f>
        <v>92</v>
      </c>
      <c r="G66" s="208"/>
      <c r="H66" s="207">
        <f>SUM(H63:H65)</f>
        <v>205</v>
      </c>
      <c r="I66" s="208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PageLayoutView="0" workbookViewId="0" topLeftCell="A1">
      <selection activeCell="C34" sqref="C34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43647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257</v>
      </c>
    </row>
    <row r="9" spans="2:9" ht="15">
      <c r="B9" s="38" t="s">
        <v>14</v>
      </c>
      <c r="C9" s="13" t="s">
        <v>3</v>
      </c>
      <c r="D9" s="98">
        <v>127</v>
      </c>
      <c r="E9" s="167">
        <v>8</v>
      </c>
      <c r="F9" s="168"/>
      <c r="G9" s="171" t="s">
        <v>18</v>
      </c>
      <c r="H9" s="172"/>
      <c r="I9" s="80">
        <f>D9/SUM(D9:E9)</f>
        <v>0.9407407407407408</v>
      </c>
    </row>
    <row r="10" spans="2:9" ht="15">
      <c r="B10" s="38" t="s">
        <v>12</v>
      </c>
      <c r="C10" s="13" t="s">
        <v>4</v>
      </c>
      <c r="D10" s="98">
        <v>5</v>
      </c>
      <c r="E10" s="167">
        <v>8</v>
      </c>
      <c r="F10" s="168"/>
      <c r="G10" s="171" t="s">
        <v>17</v>
      </c>
      <c r="H10" s="172"/>
      <c r="I10" s="80">
        <f>D10/SUM(D10:E10)</f>
        <v>0.38461538461538464</v>
      </c>
    </row>
    <row r="11" spans="2:11" ht="15">
      <c r="B11" s="53" t="s">
        <v>34</v>
      </c>
      <c r="C11" s="13" t="s">
        <v>15</v>
      </c>
      <c r="D11" s="98">
        <v>125</v>
      </c>
      <c r="E11" s="167">
        <v>9</v>
      </c>
      <c r="F11" s="168"/>
      <c r="G11" s="169" t="s">
        <v>51</v>
      </c>
      <c r="H11" s="170"/>
      <c r="I11" s="80">
        <f>D11/SUM(D11:E11)</f>
        <v>0.9328358208955224</v>
      </c>
      <c r="K11" t="s">
        <v>50</v>
      </c>
    </row>
    <row r="12" spans="2:9" ht="15">
      <c r="B12" s="97">
        <f>D62</f>
        <v>282</v>
      </c>
      <c r="C12" s="67" t="s">
        <v>36</v>
      </c>
      <c r="D12" s="22">
        <f>SUM(D9:D11)</f>
        <v>257</v>
      </c>
      <c r="E12" s="148">
        <f>SUM(E9:E11)</f>
        <v>25</v>
      </c>
      <c r="F12" s="149"/>
      <c r="G12" s="150" t="s">
        <v>19</v>
      </c>
      <c r="H12" s="151"/>
      <c r="I12" s="81">
        <f>D12/SUM(D12:E12)</f>
        <v>0.9113475177304965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F62</f>
        <v>107</v>
      </c>
      <c r="C16" s="153">
        <v>7</v>
      </c>
      <c r="D16" s="153"/>
      <c r="E16" s="153">
        <v>61</v>
      </c>
      <c r="F16" s="153"/>
      <c r="G16" s="98">
        <v>36</v>
      </c>
      <c r="H16" s="153">
        <v>3</v>
      </c>
      <c r="I16" s="153"/>
    </row>
    <row r="17" spans="2:9" ht="15">
      <c r="B17" s="99">
        <f>C17+E17+G17+H17</f>
        <v>0.9999999999999999</v>
      </c>
      <c r="C17" s="154">
        <f>C16/B16</f>
        <v>0.06542056074766354</v>
      </c>
      <c r="D17" s="154"/>
      <c r="E17" s="154">
        <f>E16/B16</f>
        <v>0.5700934579439252</v>
      </c>
      <c r="F17" s="154"/>
      <c r="G17" s="99">
        <f>G16/B16</f>
        <v>0.3364485981308411</v>
      </c>
      <c r="H17" s="154">
        <f>H16/B16</f>
        <v>0.028037383177570093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8</v>
      </c>
      <c r="I20" s="65">
        <f>H20/SUM(D12:E12)</f>
        <v>0.028368794326241134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70">
        <v>43647</v>
      </c>
      <c r="C24" s="71">
        <v>15</v>
      </c>
      <c r="D24" s="216">
        <v>6</v>
      </c>
      <c r="E24" s="217"/>
      <c r="F24" s="216">
        <v>4</v>
      </c>
      <c r="G24" s="217"/>
      <c r="H24" s="216">
        <v>5</v>
      </c>
      <c r="I24" s="217"/>
    </row>
    <row r="25" spans="2:9" ht="15">
      <c r="B25" s="70">
        <v>43648</v>
      </c>
      <c r="C25" s="71">
        <v>36</v>
      </c>
      <c r="D25" s="216">
        <v>32</v>
      </c>
      <c r="E25" s="217"/>
      <c r="F25" s="216">
        <v>4</v>
      </c>
      <c r="G25" s="217"/>
      <c r="H25" s="216"/>
      <c r="I25" s="217"/>
    </row>
    <row r="26" spans="2:9" ht="15">
      <c r="B26" s="70">
        <v>43649</v>
      </c>
      <c r="C26" s="71">
        <v>18</v>
      </c>
      <c r="D26" s="216">
        <v>10</v>
      </c>
      <c r="E26" s="217"/>
      <c r="F26" s="216">
        <v>7</v>
      </c>
      <c r="G26" s="217"/>
      <c r="H26" s="216">
        <v>1</v>
      </c>
      <c r="I26" s="217"/>
    </row>
    <row r="27" spans="2:9" ht="15">
      <c r="B27" s="70">
        <v>43650</v>
      </c>
      <c r="C27" s="71">
        <v>18</v>
      </c>
      <c r="D27" s="216">
        <v>11</v>
      </c>
      <c r="E27" s="217"/>
      <c r="F27" s="216">
        <v>3</v>
      </c>
      <c r="G27" s="217"/>
      <c r="H27" s="216">
        <v>4</v>
      </c>
      <c r="I27" s="217"/>
    </row>
    <row r="28" spans="2:9" ht="15">
      <c r="B28" s="112">
        <v>43651</v>
      </c>
      <c r="C28" s="113">
        <v>15</v>
      </c>
      <c r="D28" s="231">
        <v>6</v>
      </c>
      <c r="E28" s="231"/>
      <c r="F28" s="232">
        <v>9</v>
      </c>
      <c r="G28" s="231"/>
      <c r="H28" s="231"/>
      <c r="I28" s="231"/>
    </row>
    <row r="29" spans="2:9" ht="15">
      <c r="B29" s="114">
        <v>43652</v>
      </c>
      <c r="C29" s="115"/>
      <c r="D29" s="233"/>
      <c r="E29" s="233"/>
      <c r="F29" s="234"/>
      <c r="G29" s="233"/>
      <c r="H29" s="233"/>
      <c r="I29" s="233"/>
    </row>
    <row r="30" spans="2:9" ht="15">
      <c r="B30" s="114">
        <v>43653</v>
      </c>
      <c r="C30" s="115"/>
      <c r="D30" s="233"/>
      <c r="E30" s="233"/>
      <c r="F30" s="234"/>
      <c r="G30" s="233"/>
      <c r="H30" s="233"/>
      <c r="I30" s="233"/>
    </row>
    <row r="31" spans="2:9" ht="15">
      <c r="B31" s="114">
        <v>43654</v>
      </c>
      <c r="C31" s="115"/>
      <c r="D31" s="233"/>
      <c r="E31" s="233"/>
      <c r="F31" s="234"/>
      <c r="G31" s="233"/>
      <c r="H31" s="233"/>
      <c r="I31" s="233"/>
    </row>
    <row r="32" spans="2:9" ht="15">
      <c r="B32" s="114">
        <v>43655</v>
      </c>
      <c r="C32" s="115"/>
      <c r="D32" s="233"/>
      <c r="E32" s="233"/>
      <c r="F32" s="234"/>
      <c r="G32" s="233"/>
      <c r="H32" s="233"/>
      <c r="I32" s="233"/>
    </row>
    <row r="33" spans="2:9" ht="15">
      <c r="B33" s="112">
        <v>43656</v>
      </c>
      <c r="C33" s="113">
        <v>18</v>
      </c>
      <c r="D33" s="231">
        <v>14</v>
      </c>
      <c r="E33" s="231"/>
      <c r="F33" s="231">
        <v>2</v>
      </c>
      <c r="G33" s="231"/>
      <c r="H33" s="231">
        <v>2</v>
      </c>
      <c r="I33" s="231"/>
    </row>
    <row r="34" spans="2:9" ht="15">
      <c r="B34" s="70">
        <v>43657</v>
      </c>
      <c r="C34" s="71">
        <v>19</v>
      </c>
      <c r="D34" s="216">
        <v>12</v>
      </c>
      <c r="E34" s="217"/>
      <c r="F34" s="216">
        <v>5</v>
      </c>
      <c r="G34" s="217"/>
      <c r="H34" s="216">
        <v>2</v>
      </c>
      <c r="I34" s="217"/>
    </row>
    <row r="35" spans="2:9" ht="15">
      <c r="B35" s="61">
        <v>43658</v>
      </c>
      <c r="C35" s="62"/>
      <c r="D35" s="163"/>
      <c r="E35" s="164"/>
      <c r="F35" s="163"/>
      <c r="G35" s="164"/>
      <c r="H35" s="163"/>
      <c r="I35" s="164"/>
    </row>
    <row r="36" spans="2:9" ht="15">
      <c r="B36" s="61">
        <v>43659</v>
      </c>
      <c r="C36" s="62"/>
      <c r="D36" s="163"/>
      <c r="E36" s="164"/>
      <c r="F36" s="163"/>
      <c r="G36" s="164"/>
      <c r="H36" s="163"/>
      <c r="I36" s="164"/>
    </row>
    <row r="37" spans="2:9" ht="15">
      <c r="B37" s="61">
        <v>43660</v>
      </c>
      <c r="C37" s="62"/>
      <c r="D37" s="163"/>
      <c r="E37" s="164"/>
      <c r="F37" s="163"/>
      <c r="G37" s="164"/>
      <c r="H37" s="163"/>
      <c r="I37" s="164"/>
    </row>
    <row r="38" spans="2:9" ht="15">
      <c r="B38" s="112">
        <v>43661</v>
      </c>
      <c r="C38" s="113">
        <v>16</v>
      </c>
      <c r="D38" s="231">
        <v>6</v>
      </c>
      <c r="E38" s="231"/>
      <c r="F38" s="231">
        <v>5</v>
      </c>
      <c r="G38" s="231"/>
      <c r="H38" s="231">
        <v>5</v>
      </c>
      <c r="I38" s="231"/>
    </row>
    <row r="39" spans="2:9" ht="15">
      <c r="B39" s="70">
        <v>43662</v>
      </c>
      <c r="C39" s="71">
        <v>15</v>
      </c>
      <c r="D39" s="216">
        <v>5</v>
      </c>
      <c r="E39" s="217"/>
      <c r="F39" s="216">
        <v>7</v>
      </c>
      <c r="G39" s="217"/>
      <c r="H39" s="216">
        <v>3</v>
      </c>
      <c r="I39" s="217"/>
    </row>
    <row r="40" spans="2:9" ht="15">
      <c r="B40" s="70">
        <v>43663</v>
      </c>
      <c r="C40" s="71">
        <v>19</v>
      </c>
      <c r="D40" s="216">
        <v>15</v>
      </c>
      <c r="E40" s="217"/>
      <c r="F40" s="216">
        <v>4</v>
      </c>
      <c r="G40" s="217"/>
      <c r="H40" s="216"/>
      <c r="I40" s="217"/>
    </row>
    <row r="41" spans="2:9" ht="15">
      <c r="B41" s="70">
        <v>43664</v>
      </c>
      <c r="C41" s="71">
        <v>18</v>
      </c>
      <c r="D41" s="216">
        <v>14</v>
      </c>
      <c r="E41" s="217"/>
      <c r="F41" s="216">
        <v>2</v>
      </c>
      <c r="G41" s="217"/>
      <c r="H41" s="216">
        <v>2</v>
      </c>
      <c r="I41" s="217"/>
    </row>
    <row r="42" spans="2:9" ht="15">
      <c r="B42" s="70">
        <v>43665</v>
      </c>
      <c r="C42" s="71">
        <v>45</v>
      </c>
      <c r="D42" s="216">
        <v>29</v>
      </c>
      <c r="E42" s="217"/>
      <c r="F42" s="216">
        <v>15</v>
      </c>
      <c r="G42" s="217"/>
      <c r="H42" s="216">
        <v>1</v>
      </c>
      <c r="I42" s="217"/>
    </row>
    <row r="43" spans="2:9" ht="15">
      <c r="B43" s="61">
        <v>43666</v>
      </c>
      <c r="C43" s="62"/>
      <c r="D43" s="100"/>
      <c r="E43" s="101"/>
      <c r="F43" s="100"/>
      <c r="G43" s="101"/>
      <c r="H43" s="100"/>
      <c r="I43" s="101"/>
    </row>
    <row r="44" spans="2:9" ht="15">
      <c r="B44" s="61">
        <v>43667</v>
      </c>
      <c r="C44" s="62"/>
      <c r="D44" s="100"/>
      <c r="E44" s="101"/>
      <c r="F44" s="100"/>
      <c r="G44" s="101"/>
      <c r="H44" s="100"/>
      <c r="I44" s="101"/>
    </row>
    <row r="45" spans="2:9" ht="15">
      <c r="B45" s="70">
        <v>43668</v>
      </c>
      <c r="C45" s="71">
        <v>15</v>
      </c>
      <c r="D45" s="216">
        <v>8</v>
      </c>
      <c r="E45" s="217"/>
      <c r="F45" s="216">
        <v>6</v>
      </c>
      <c r="G45" s="217"/>
      <c r="H45" s="216">
        <v>1</v>
      </c>
      <c r="I45" s="217"/>
    </row>
    <row r="46" spans="2:9" ht="15">
      <c r="B46" s="70">
        <v>43669</v>
      </c>
      <c r="C46" s="71">
        <v>15</v>
      </c>
      <c r="D46" s="216">
        <v>4</v>
      </c>
      <c r="E46" s="217"/>
      <c r="F46" s="216">
        <v>11</v>
      </c>
      <c r="G46" s="217"/>
      <c r="H46" s="216"/>
      <c r="I46" s="217"/>
    </row>
    <row r="47" spans="2:9" ht="15">
      <c r="B47" s="70">
        <v>43670</v>
      </c>
      <c r="C47" s="71">
        <v>18</v>
      </c>
      <c r="D47" s="216">
        <v>17</v>
      </c>
      <c r="E47" s="217"/>
      <c r="F47" s="216"/>
      <c r="G47" s="217"/>
      <c r="H47" s="216">
        <v>1</v>
      </c>
      <c r="I47" s="217"/>
    </row>
    <row r="48" spans="2:9" ht="15">
      <c r="B48" s="70">
        <v>43671</v>
      </c>
      <c r="C48" s="71">
        <v>19</v>
      </c>
      <c r="D48" s="216">
        <v>13</v>
      </c>
      <c r="E48" s="217"/>
      <c r="F48" s="216">
        <v>4</v>
      </c>
      <c r="G48" s="217"/>
      <c r="H48" s="216">
        <v>2</v>
      </c>
      <c r="I48" s="217"/>
    </row>
    <row r="49" spans="2:9" ht="15">
      <c r="B49" s="70">
        <v>43672</v>
      </c>
      <c r="C49" s="71">
        <v>35</v>
      </c>
      <c r="D49" s="216">
        <v>31</v>
      </c>
      <c r="E49" s="217"/>
      <c r="F49" s="216">
        <v>3</v>
      </c>
      <c r="G49" s="217"/>
      <c r="H49" s="216">
        <v>1</v>
      </c>
      <c r="I49" s="217"/>
    </row>
    <row r="50" spans="2:9" ht="15">
      <c r="B50" s="61">
        <v>43673</v>
      </c>
      <c r="C50" s="62"/>
      <c r="D50" s="100"/>
      <c r="E50" s="101"/>
      <c r="F50" s="100"/>
      <c r="G50" s="101"/>
      <c r="H50" s="100"/>
      <c r="I50" s="101"/>
    </row>
    <row r="51" spans="2:9" ht="15">
      <c r="B51" s="61">
        <v>43674</v>
      </c>
      <c r="C51" s="62"/>
      <c r="D51" s="100"/>
      <c r="E51" s="101"/>
      <c r="F51" s="100"/>
      <c r="G51" s="101"/>
      <c r="H51" s="100"/>
      <c r="I51" s="101"/>
    </row>
    <row r="52" spans="2:9" ht="15">
      <c r="B52" s="70">
        <v>43675</v>
      </c>
      <c r="C52" s="71">
        <v>15</v>
      </c>
      <c r="D52" s="216">
        <v>6</v>
      </c>
      <c r="E52" s="217"/>
      <c r="F52" s="216">
        <v>6</v>
      </c>
      <c r="G52" s="217"/>
      <c r="H52" s="216">
        <v>3</v>
      </c>
      <c r="I52" s="217"/>
    </row>
    <row r="53" spans="2:9" ht="15">
      <c r="B53" s="70">
        <v>43676</v>
      </c>
      <c r="C53" s="71">
        <v>51</v>
      </c>
      <c r="D53" s="216">
        <v>42</v>
      </c>
      <c r="E53" s="217"/>
      <c r="F53" s="216">
        <v>9</v>
      </c>
      <c r="G53" s="217"/>
      <c r="H53" s="216"/>
      <c r="I53" s="217"/>
    </row>
    <row r="54" spans="2:9" ht="15">
      <c r="B54" s="70">
        <v>43677</v>
      </c>
      <c r="C54" s="71">
        <v>2</v>
      </c>
      <c r="D54" s="216">
        <v>1</v>
      </c>
      <c r="E54" s="217"/>
      <c r="F54" s="216">
        <v>1</v>
      </c>
      <c r="G54" s="217"/>
      <c r="H54" s="216"/>
      <c r="I54" s="217"/>
    </row>
    <row r="55" spans="2:9" ht="15">
      <c r="B55" s="70"/>
      <c r="C55" s="71"/>
      <c r="D55" s="216"/>
      <c r="E55" s="217"/>
      <c r="F55" s="216"/>
      <c r="G55" s="217"/>
      <c r="H55" s="216"/>
      <c r="I55" s="217"/>
    </row>
    <row r="56" spans="2:9" ht="15">
      <c r="B56" s="70"/>
      <c r="C56" s="71"/>
      <c r="D56" s="216"/>
      <c r="E56" s="217"/>
      <c r="F56" s="216"/>
      <c r="G56" s="217"/>
      <c r="H56" s="216"/>
      <c r="I56" s="217"/>
    </row>
    <row r="57" spans="2:9" ht="15">
      <c r="B57" s="70"/>
      <c r="C57" s="71"/>
      <c r="D57" s="216"/>
      <c r="E57" s="217"/>
      <c r="F57" s="216"/>
      <c r="G57" s="217"/>
      <c r="H57" s="216"/>
      <c r="I57" s="217"/>
    </row>
    <row r="58" spans="2:9" ht="15">
      <c r="B58" s="70"/>
      <c r="C58" s="71"/>
      <c r="D58" s="216"/>
      <c r="E58" s="217"/>
      <c r="F58" s="216"/>
      <c r="G58" s="217"/>
      <c r="H58" s="216"/>
      <c r="I58" s="217"/>
    </row>
    <row r="59" spans="2:9" ht="15">
      <c r="B59" s="70"/>
      <c r="C59" s="71"/>
      <c r="D59" s="216"/>
      <c r="E59" s="217"/>
      <c r="F59" s="216"/>
      <c r="G59" s="217"/>
      <c r="H59" s="216"/>
      <c r="I59" s="217"/>
    </row>
    <row r="60" spans="2:9" ht="15">
      <c r="B60" s="70"/>
      <c r="C60" s="71"/>
      <c r="D60" s="216"/>
      <c r="E60" s="217"/>
      <c r="F60" s="216"/>
      <c r="G60" s="217"/>
      <c r="H60" s="216"/>
      <c r="I60" s="217"/>
    </row>
    <row r="61" spans="2:9" ht="15.75" thickBot="1">
      <c r="B61" s="70"/>
      <c r="C61" s="71"/>
      <c r="D61" s="216"/>
      <c r="E61" s="217"/>
      <c r="F61" s="216"/>
      <c r="G61" s="217"/>
      <c r="H61" s="216"/>
      <c r="I61" s="217"/>
    </row>
    <row r="62" spans="2:9" ht="15.75" thickBot="1">
      <c r="B62" s="35" t="s">
        <v>25</v>
      </c>
      <c r="C62" s="69">
        <f>SUM(C24:C61)</f>
        <v>422</v>
      </c>
      <c r="D62" s="200">
        <f>SUM(D24:D61)</f>
        <v>282</v>
      </c>
      <c r="E62" s="201"/>
      <c r="F62" s="200">
        <f>SUM(F24:F61)</f>
        <v>107</v>
      </c>
      <c r="G62" s="201"/>
      <c r="H62" s="106">
        <f>SUM(H24:H61)</f>
        <v>33</v>
      </c>
      <c r="I62" s="107"/>
    </row>
    <row r="65" ht="15.75" thickBot="1"/>
    <row r="66" spans="2:9" ht="15.75">
      <c r="B66" s="44" t="s">
        <v>31</v>
      </c>
      <c r="C66" s="45"/>
      <c r="D66" s="46"/>
      <c r="E66" s="47"/>
      <c r="F66" s="103" t="s">
        <v>28</v>
      </c>
      <c r="G66" s="104"/>
      <c r="H66" s="104"/>
      <c r="I66" s="105"/>
    </row>
    <row r="67" spans="2:9" ht="15">
      <c r="B67" s="48"/>
      <c r="C67" s="49"/>
      <c r="D67" s="49"/>
      <c r="E67" s="49"/>
      <c r="F67" s="230" t="s">
        <v>32</v>
      </c>
      <c r="G67" s="211"/>
      <c r="H67" s="211" t="s">
        <v>3</v>
      </c>
      <c r="I67" s="212"/>
    </row>
    <row r="68" spans="2:9" ht="15">
      <c r="B68" s="42" t="s">
        <v>29</v>
      </c>
      <c r="C68" s="98">
        <v>122</v>
      </c>
      <c r="D68" s="198">
        <f>C68/C71</f>
        <v>0.23416506717850288</v>
      </c>
      <c r="E68" s="226"/>
      <c r="F68" s="229">
        <v>37</v>
      </c>
      <c r="G68" s="168"/>
      <c r="H68" s="167">
        <v>85</v>
      </c>
      <c r="I68" s="215"/>
    </row>
    <row r="69" spans="2:9" ht="15">
      <c r="B69" s="42" t="s">
        <v>30</v>
      </c>
      <c r="C69" s="98">
        <v>94</v>
      </c>
      <c r="D69" s="198">
        <f>C69/C71</f>
        <v>0.18042226487523993</v>
      </c>
      <c r="E69" s="226"/>
      <c r="F69" s="229"/>
      <c r="G69" s="168"/>
      <c r="H69" s="167">
        <v>94</v>
      </c>
      <c r="I69" s="215"/>
    </row>
    <row r="70" spans="2:9" ht="15.75" thickBot="1">
      <c r="B70" s="43" t="s">
        <v>15</v>
      </c>
      <c r="C70" s="102">
        <v>305</v>
      </c>
      <c r="D70" s="224">
        <f>C70/C71</f>
        <v>0.5854126679462572</v>
      </c>
      <c r="E70" s="225"/>
      <c r="F70" s="227">
        <v>105</v>
      </c>
      <c r="G70" s="228"/>
      <c r="H70" s="108"/>
      <c r="I70" s="109"/>
    </row>
    <row r="71" spans="2:9" ht="15.75" thickBot="1">
      <c r="B71" s="50" t="s">
        <v>33</v>
      </c>
      <c r="C71" s="51">
        <f>SUM(C68:C70)</f>
        <v>521</v>
      </c>
      <c r="D71" s="205">
        <f>SUM(D68:D70)</f>
        <v>1</v>
      </c>
      <c r="E71" s="223"/>
      <c r="F71" s="207">
        <f>SUM(F68:F70)</f>
        <v>142</v>
      </c>
      <c r="G71" s="208"/>
      <c r="H71" s="207">
        <f>SUM(H68:H70)</f>
        <v>179</v>
      </c>
      <c r="I71" s="208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44">
    <mergeCell ref="D59:E59"/>
    <mergeCell ref="F59:G59"/>
    <mergeCell ref="H59:I59"/>
    <mergeCell ref="D60:E60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4:E54"/>
    <mergeCell ref="F54:G54"/>
    <mergeCell ref="H54:I54"/>
    <mergeCell ref="D46:E46"/>
    <mergeCell ref="F46:G46"/>
    <mergeCell ref="H46:I46"/>
    <mergeCell ref="D47:E47"/>
    <mergeCell ref="F47:G47"/>
    <mergeCell ref="H47:I47"/>
    <mergeCell ref="D45:E45"/>
    <mergeCell ref="F45:G45"/>
    <mergeCell ref="H45:I45"/>
    <mergeCell ref="D42:E42"/>
    <mergeCell ref="F42:G42"/>
    <mergeCell ref="H42:I42"/>
    <mergeCell ref="D40:E40"/>
    <mergeCell ref="F40:G40"/>
    <mergeCell ref="H40:I40"/>
    <mergeCell ref="D41:E41"/>
    <mergeCell ref="F41:G41"/>
    <mergeCell ref="H41:I41"/>
    <mergeCell ref="D35:E35"/>
    <mergeCell ref="F35:G35"/>
    <mergeCell ref="H35:I35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8:E38"/>
    <mergeCell ref="F38:G38"/>
    <mergeCell ref="H38:I38"/>
    <mergeCell ref="D28:E28"/>
    <mergeCell ref="F28:G28"/>
    <mergeCell ref="H28:I28"/>
    <mergeCell ref="D33:E33"/>
    <mergeCell ref="F33:G33"/>
    <mergeCell ref="H33:I33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H71:I71"/>
    <mergeCell ref="F71:G71"/>
    <mergeCell ref="D71:E71"/>
    <mergeCell ref="D70:E70"/>
    <mergeCell ref="D69:E69"/>
    <mergeCell ref="D68:E68"/>
    <mergeCell ref="H69:I69"/>
    <mergeCell ref="F60:G60"/>
    <mergeCell ref="H60:I60"/>
    <mergeCell ref="D61:E61"/>
    <mergeCell ref="F61:G61"/>
    <mergeCell ref="H61:I61"/>
    <mergeCell ref="F70:G70"/>
    <mergeCell ref="F69:G69"/>
    <mergeCell ref="F68:G68"/>
    <mergeCell ref="H67:I67"/>
    <mergeCell ref="F67:G67"/>
    <mergeCell ref="H68:I68"/>
    <mergeCell ref="F62:G62"/>
    <mergeCell ref="D62:E6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81"/>
  <sheetViews>
    <sheetView showGridLines="0" zoomScale="85" zoomScaleNormal="85" zoomScalePageLayoutView="0" workbookViewId="0" topLeftCell="A1">
      <selection activeCell="D11" sqref="D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43709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238</v>
      </c>
    </row>
    <row r="9" spans="2:9" ht="15">
      <c r="B9" s="38" t="s">
        <v>14</v>
      </c>
      <c r="C9" s="13" t="s">
        <v>3</v>
      </c>
      <c r="D9" s="98">
        <v>159</v>
      </c>
      <c r="E9" s="167">
        <v>9</v>
      </c>
      <c r="F9" s="168"/>
      <c r="G9" s="171" t="s">
        <v>18</v>
      </c>
      <c r="H9" s="172"/>
      <c r="I9" s="80">
        <f>D9/SUM(D9:E9)</f>
        <v>0.9464285714285714</v>
      </c>
    </row>
    <row r="10" spans="2:9" ht="15">
      <c r="B10" s="38" t="s">
        <v>12</v>
      </c>
      <c r="C10" s="13" t="s">
        <v>4</v>
      </c>
      <c r="D10" s="98">
        <v>4</v>
      </c>
      <c r="E10" s="167">
        <v>6</v>
      </c>
      <c r="F10" s="168"/>
      <c r="G10" s="171" t="s">
        <v>17</v>
      </c>
      <c r="H10" s="172"/>
      <c r="I10" s="80">
        <f>D10/SUM(D10:E10)</f>
        <v>0.4</v>
      </c>
    </row>
    <row r="11" spans="2:11" ht="15">
      <c r="B11" s="53" t="s">
        <v>34</v>
      </c>
      <c r="C11" s="13" t="s">
        <v>15</v>
      </c>
      <c r="D11" s="98">
        <v>75</v>
      </c>
      <c r="E11" s="167">
        <v>9</v>
      </c>
      <c r="F11" s="168"/>
      <c r="G11" s="169" t="s">
        <v>51</v>
      </c>
      <c r="H11" s="170"/>
      <c r="I11" s="80">
        <f>D11/SUM(D11:E11)</f>
        <v>0.8928571428571429</v>
      </c>
      <c r="K11" t="s">
        <v>50</v>
      </c>
    </row>
    <row r="12" spans="2:9" ht="15">
      <c r="B12" s="97">
        <f>D62</f>
        <v>262</v>
      </c>
      <c r="C12" s="67" t="s">
        <v>36</v>
      </c>
      <c r="D12" s="22">
        <f>SUM(D9:D11)</f>
        <v>238</v>
      </c>
      <c r="E12" s="148">
        <f>SUM(E9:E11)</f>
        <v>24</v>
      </c>
      <c r="F12" s="149"/>
      <c r="G12" s="150" t="s">
        <v>19</v>
      </c>
      <c r="H12" s="151"/>
      <c r="I12" s="81">
        <f>D12/SUM(D12:E12)</f>
        <v>0.9083969465648855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176" t="s">
        <v>20</v>
      </c>
      <c r="D15" s="178"/>
      <c r="E15" s="176" t="s">
        <v>21</v>
      </c>
      <c r="F15" s="177"/>
      <c r="G15" s="15" t="s">
        <v>7</v>
      </c>
      <c r="H15" s="152" t="s">
        <v>8</v>
      </c>
      <c r="I15" s="152"/>
    </row>
    <row r="16" spans="2:9" ht="15">
      <c r="B16" s="22">
        <f>F62</f>
        <v>82</v>
      </c>
      <c r="C16" s="153">
        <v>5</v>
      </c>
      <c r="D16" s="153"/>
      <c r="E16" s="153">
        <v>39</v>
      </c>
      <c r="F16" s="153"/>
      <c r="G16" s="98">
        <v>38</v>
      </c>
      <c r="H16" s="153"/>
      <c r="I16" s="153"/>
    </row>
    <row r="17" spans="2:9" ht="15">
      <c r="B17" s="99">
        <f>C17+E17+G17+H17</f>
        <v>1</v>
      </c>
      <c r="C17" s="154">
        <f>C16/B16</f>
        <v>0.06097560975609756</v>
      </c>
      <c r="D17" s="154"/>
      <c r="E17" s="154">
        <f>E16/B16</f>
        <v>0.47560975609756095</v>
      </c>
      <c r="F17" s="154"/>
      <c r="G17" s="99">
        <f>G16/B16</f>
        <v>0.4634146341463415</v>
      </c>
      <c r="H17" s="154">
        <f>H16/B16</f>
        <v>0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10</v>
      </c>
      <c r="I20" s="65">
        <f>H20/SUM(D12:E12)</f>
        <v>0.03816793893129771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9" ht="15">
      <c r="B24" s="70">
        <v>43678</v>
      </c>
      <c r="C24" s="71">
        <v>18</v>
      </c>
      <c r="D24" s="216">
        <v>16</v>
      </c>
      <c r="E24" s="217"/>
      <c r="F24" s="216">
        <v>2</v>
      </c>
      <c r="G24" s="217"/>
      <c r="H24" s="216">
        <v>0</v>
      </c>
      <c r="I24" s="217"/>
    </row>
    <row r="25" spans="2:9" ht="15">
      <c r="B25" s="70">
        <v>43679</v>
      </c>
      <c r="C25" s="71">
        <v>15</v>
      </c>
      <c r="D25" s="216">
        <v>5</v>
      </c>
      <c r="E25" s="217"/>
      <c r="F25" s="216">
        <v>9</v>
      </c>
      <c r="G25" s="217"/>
      <c r="H25" s="216">
        <v>1</v>
      </c>
      <c r="I25" s="217"/>
    </row>
    <row r="26" spans="2:9" ht="15">
      <c r="B26" s="61">
        <v>43680</v>
      </c>
      <c r="C26" s="62"/>
      <c r="D26" s="163"/>
      <c r="E26" s="164"/>
      <c r="F26" s="163"/>
      <c r="G26" s="164"/>
      <c r="H26" s="163"/>
      <c r="I26" s="164"/>
    </row>
    <row r="27" spans="2:9" ht="15">
      <c r="B27" s="61">
        <v>43681</v>
      </c>
      <c r="C27" s="62"/>
      <c r="D27" s="163"/>
      <c r="E27" s="164"/>
      <c r="F27" s="163"/>
      <c r="G27" s="164"/>
      <c r="H27" s="163"/>
      <c r="I27" s="164"/>
    </row>
    <row r="28" spans="2:9" ht="15">
      <c r="B28" s="70">
        <v>43682</v>
      </c>
      <c r="C28" s="113">
        <v>15</v>
      </c>
      <c r="D28" s="231">
        <v>8</v>
      </c>
      <c r="E28" s="231"/>
      <c r="F28" s="232">
        <v>7</v>
      </c>
      <c r="G28" s="231"/>
      <c r="H28" s="231">
        <v>0</v>
      </c>
      <c r="I28" s="231"/>
    </row>
    <row r="29" spans="2:9" ht="15">
      <c r="B29" s="70">
        <v>43683</v>
      </c>
      <c r="C29" s="113">
        <v>23</v>
      </c>
      <c r="D29" s="231">
        <v>19</v>
      </c>
      <c r="E29" s="231"/>
      <c r="F29" s="232">
        <v>2</v>
      </c>
      <c r="G29" s="231"/>
      <c r="H29" s="231">
        <v>2</v>
      </c>
      <c r="I29" s="231"/>
    </row>
    <row r="30" spans="2:9" ht="15">
      <c r="B30" s="70">
        <v>43684</v>
      </c>
      <c r="C30" s="113">
        <v>18</v>
      </c>
      <c r="D30" s="231">
        <v>15</v>
      </c>
      <c r="E30" s="231"/>
      <c r="F30" s="232">
        <v>2</v>
      </c>
      <c r="G30" s="231"/>
      <c r="H30" s="231">
        <v>1</v>
      </c>
      <c r="I30" s="231"/>
    </row>
    <row r="31" spans="2:9" ht="15">
      <c r="B31" s="70">
        <v>43685</v>
      </c>
      <c r="C31" s="113">
        <v>16</v>
      </c>
      <c r="D31" s="231">
        <v>12</v>
      </c>
      <c r="E31" s="231"/>
      <c r="F31" s="232">
        <v>3</v>
      </c>
      <c r="G31" s="231"/>
      <c r="H31" s="231">
        <v>1</v>
      </c>
      <c r="I31" s="231"/>
    </row>
    <row r="32" spans="2:9" ht="15">
      <c r="B32" s="70">
        <v>43686</v>
      </c>
      <c r="C32" s="113">
        <v>16</v>
      </c>
      <c r="D32" s="231">
        <v>10</v>
      </c>
      <c r="E32" s="231"/>
      <c r="F32" s="232">
        <v>5</v>
      </c>
      <c r="G32" s="231"/>
      <c r="H32" s="231">
        <v>1</v>
      </c>
      <c r="I32" s="231"/>
    </row>
    <row r="33" spans="2:9" ht="15">
      <c r="B33" s="61">
        <v>43687</v>
      </c>
      <c r="C33" s="117"/>
      <c r="D33" s="233"/>
      <c r="E33" s="233"/>
      <c r="F33" s="233"/>
      <c r="G33" s="233"/>
      <c r="H33" s="233"/>
      <c r="I33" s="233"/>
    </row>
    <row r="34" spans="2:9" ht="15">
      <c r="B34" s="61">
        <v>43688</v>
      </c>
      <c r="C34" s="62"/>
      <c r="D34" s="163"/>
      <c r="E34" s="164"/>
      <c r="F34" s="163"/>
      <c r="G34" s="164"/>
      <c r="H34" s="163"/>
      <c r="I34" s="164"/>
    </row>
    <row r="35" spans="2:9" ht="15">
      <c r="B35" s="70">
        <v>43689</v>
      </c>
      <c r="C35" s="71">
        <v>15</v>
      </c>
      <c r="D35" s="216">
        <v>5</v>
      </c>
      <c r="E35" s="217"/>
      <c r="F35" s="216">
        <v>7</v>
      </c>
      <c r="G35" s="217"/>
      <c r="H35" s="216">
        <v>3</v>
      </c>
      <c r="I35" s="217"/>
    </row>
    <row r="36" spans="2:9" ht="15">
      <c r="B36" s="70">
        <v>43690</v>
      </c>
      <c r="C36" s="71">
        <v>15</v>
      </c>
      <c r="D36" s="216">
        <v>7</v>
      </c>
      <c r="E36" s="217"/>
      <c r="F36" s="216">
        <v>5</v>
      </c>
      <c r="G36" s="217"/>
      <c r="H36" s="216">
        <v>3</v>
      </c>
      <c r="I36" s="217"/>
    </row>
    <row r="37" spans="2:9" ht="15">
      <c r="B37" s="70">
        <v>43691</v>
      </c>
      <c r="C37" s="71">
        <v>18</v>
      </c>
      <c r="D37" s="216">
        <v>11</v>
      </c>
      <c r="E37" s="217"/>
      <c r="F37" s="216">
        <v>3</v>
      </c>
      <c r="G37" s="217"/>
      <c r="H37" s="216">
        <v>4</v>
      </c>
      <c r="I37" s="217"/>
    </row>
    <row r="38" spans="2:9" ht="15">
      <c r="B38" s="70">
        <v>43692</v>
      </c>
      <c r="C38" s="113">
        <v>19</v>
      </c>
      <c r="D38" s="231">
        <v>15</v>
      </c>
      <c r="E38" s="231"/>
      <c r="F38" s="231">
        <v>3</v>
      </c>
      <c r="G38" s="231"/>
      <c r="H38" s="231">
        <v>1</v>
      </c>
      <c r="I38" s="231"/>
    </row>
    <row r="39" spans="2:9" ht="15">
      <c r="B39" s="70">
        <v>43693</v>
      </c>
      <c r="C39" s="71">
        <v>35</v>
      </c>
      <c r="D39" s="216">
        <v>35</v>
      </c>
      <c r="E39" s="217"/>
      <c r="F39" s="216">
        <v>0</v>
      </c>
      <c r="G39" s="217"/>
      <c r="H39" s="216">
        <v>0</v>
      </c>
      <c r="I39" s="217"/>
    </row>
    <row r="40" spans="2:9" ht="15">
      <c r="B40" s="61">
        <v>43694</v>
      </c>
      <c r="C40" s="62"/>
      <c r="D40" s="163"/>
      <c r="E40" s="164"/>
      <c r="F40" s="163"/>
      <c r="G40" s="164"/>
      <c r="H40" s="163"/>
      <c r="I40" s="164"/>
    </row>
    <row r="41" spans="2:9" ht="15">
      <c r="B41" s="61">
        <v>43695</v>
      </c>
      <c r="C41" s="62"/>
      <c r="D41" s="163"/>
      <c r="E41" s="164"/>
      <c r="F41" s="163"/>
      <c r="G41" s="164"/>
      <c r="H41" s="163"/>
      <c r="I41" s="164"/>
    </row>
    <row r="42" spans="2:9" ht="15">
      <c r="B42" s="70">
        <v>43696</v>
      </c>
      <c r="C42" s="71">
        <v>15</v>
      </c>
      <c r="D42" s="216">
        <v>8</v>
      </c>
      <c r="E42" s="217"/>
      <c r="F42" s="216">
        <v>5</v>
      </c>
      <c r="G42" s="217"/>
      <c r="H42" s="216">
        <v>2</v>
      </c>
      <c r="I42" s="217"/>
    </row>
    <row r="43" spans="2:9" ht="15">
      <c r="B43" s="70">
        <v>43697</v>
      </c>
      <c r="C43" s="71">
        <v>16</v>
      </c>
      <c r="D43" s="216">
        <v>15</v>
      </c>
      <c r="E43" s="217"/>
      <c r="F43" s="216">
        <v>1</v>
      </c>
      <c r="G43" s="217"/>
      <c r="H43" s="216"/>
      <c r="I43" s="217"/>
    </row>
    <row r="44" spans="2:9" ht="15">
      <c r="B44" s="70">
        <v>43698</v>
      </c>
      <c r="C44" s="71">
        <v>18</v>
      </c>
      <c r="D44" s="216">
        <v>11</v>
      </c>
      <c r="E44" s="217"/>
      <c r="F44" s="216">
        <v>3</v>
      </c>
      <c r="G44" s="217"/>
      <c r="H44" s="216">
        <v>4</v>
      </c>
      <c r="I44" s="217"/>
    </row>
    <row r="45" spans="2:9" ht="15">
      <c r="B45" s="70">
        <v>43699</v>
      </c>
      <c r="C45" s="71">
        <v>16</v>
      </c>
      <c r="D45" s="216">
        <v>9</v>
      </c>
      <c r="E45" s="217"/>
      <c r="F45" s="216">
        <v>6</v>
      </c>
      <c r="G45" s="217"/>
      <c r="H45" s="216">
        <v>1</v>
      </c>
      <c r="I45" s="217"/>
    </row>
    <row r="46" spans="2:9" ht="15">
      <c r="B46" s="70">
        <v>43700</v>
      </c>
      <c r="C46" s="71">
        <v>15</v>
      </c>
      <c r="D46" s="216">
        <v>4</v>
      </c>
      <c r="E46" s="217"/>
      <c r="F46" s="216">
        <v>8</v>
      </c>
      <c r="G46" s="217"/>
      <c r="H46" s="216">
        <v>3</v>
      </c>
      <c r="I46" s="217"/>
    </row>
    <row r="47" spans="2:9" ht="15">
      <c r="B47" s="61">
        <v>43701</v>
      </c>
      <c r="C47" s="62"/>
      <c r="D47" s="163"/>
      <c r="E47" s="164"/>
      <c r="F47" s="163"/>
      <c r="G47" s="164"/>
      <c r="H47" s="163"/>
      <c r="I47" s="164"/>
    </row>
    <row r="48" spans="2:9" ht="15">
      <c r="B48" s="61">
        <v>43702</v>
      </c>
      <c r="C48" s="62"/>
      <c r="D48" s="163"/>
      <c r="E48" s="164"/>
      <c r="F48" s="163"/>
      <c r="G48" s="164"/>
      <c r="H48" s="163"/>
      <c r="I48" s="164"/>
    </row>
    <row r="49" spans="2:9" ht="15">
      <c r="B49" s="70">
        <v>43703</v>
      </c>
      <c r="C49" s="71">
        <v>14</v>
      </c>
      <c r="D49" s="216">
        <v>7</v>
      </c>
      <c r="E49" s="217"/>
      <c r="F49" s="216">
        <v>4</v>
      </c>
      <c r="G49" s="217"/>
      <c r="H49" s="216">
        <v>3</v>
      </c>
      <c r="I49" s="217"/>
    </row>
    <row r="50" spans="2:9" ht="15">
      <c r="B50" s="70">
        <v>43704</v>
      </c>
      <c r="C50" s="71">
        <v>15</v>
      </c>
      <c r="D50" s="216">
        <v>7</v>
      </c>
      <c r="E50" s="217"/>
      <c r="F50" s="216">
        <v>3</v>
      </c>
      <c r="G50" s="217"/>
      <c r="H50" s="216">
        <v>5</v>
      </c>
      <c r="I50" s="217"/>
    </row>
    <row r="51" spans="2:9" ht="15">
      <c r="B51" s="70">
        <v>43705</v>
      </c>
      <c r="C51" s="71">
        <v>18</v>
      </c>
      <c r="D51" s="216">
        <v>14</v>
      </c>
      <c r="E51" s="217"/>
      <c r="F51" s="216">
        <v>2</v>
      </c>
      <c r="G51" s="217"/>
      <c r="H51" s="216">
        <v>2</v>
      </c>
      <c r="I51" s="217"/>
    </row>
    <row r="52" spans="2:9" ht="15">
      <c r="B52" s="70">
        <v>43706</v>
      </c>
      <c r="C52" s="71">
        <v>18</v>
      </c>
      <c r="D52" s="216">
        <v>14</v>
      </c>
      <c r="E52" s="217"/>
      <c r="F52" s="216">
        <v>2</v>
      </c>
      <c r="G52" s="217"/>
      <c r="H52" s="216">
        <v>2</v>
      </c>
      <c r="I52" s="217"/>
    </row>
    <row r="53" spans="2:9" ht="15">
      <c r="B53" s="70">
        <v>43707</v>
      </c>
      <c r="C53" s="71">
        <v>16</v>
      </c>
      <c r="D53" s="216">
        <v>15</v>
      </c>
      <c r="E53" s="217"/>
      <c r="F53" s="216">
        <v>0</v>
      </c>
      <c r="G53" s="217"/>
      <c r="H53" s="216">
        <v>1</v>
      </c>
      <c r="I53" s="217"/>
    </row>
    <row r="54" spans="2:9" ht="15">
      <c r="B54" s="61">
        <v>43708</v>
      </c>
      <c r="C54" s="62"/>
      <c r="D54" s="163"/>
      <c r="E54" s="164"/>
      <c r="F54" s="163"/>
      <c r="G54" s="164"/>
      <c r="H54" s="163"/>
      <c r="I54" s="164"/>
    </row>
    <row r="55" spans="2:9" ht="15">
      <c r="B55" s="70"/>
      <c r="C55" s="71"/>
      <c r="D55" s="216"/>
      <c r="E55" s="217"/>
      <c r="F55" s="216"/>
      <c r="G55" s="217"/>
      <c r="H55" s="216"/>
      <c r="I55" s="217"/>
    </row>
    <row r="56" spans="2:9" ht="15">
      <c r="B56" s="70"/>
      <c r="C56" s="71"/>
      <c r="D56" s="216"/>
      <c r="E56" s="217"/>
      <c r="F56" s="216"/>
      <c r="G56" s="217"/>
      <c r="H56" s="216"/>
      <c r="I56" s="217"/>
    </row>
    <row r="57" spans="2:9" ht="15">
      <c r="B57" s="70"/>
      <c r="C57" s="71"/>
      <c r="D57" s="216"/>
      <c r="E57" s="217"/>
      <c r="F57" s="216"/>
      <c r="G57" s="217"/>
      <c r="H57" s="216"/>
      <c r="I57" s="217"/>
    </row>
    <row r="58" spans="2:9" ht="15">
      <c r="B58" s="70"/>
      <c r="C58" s="71"/>
      <c r="D58" s="216"/>
      <c r="E58" s="217"/>
      <c r="F58" s="216"/>
      <c r="G58" s="217"/>
      <c r="H58" s="216"/>
      <c r="I58" s="217"/>
    </row>
    <row r="59" spans="2:9" ht="15">
      <c r="B59" s="70"/>
      <c r="C59" s="71"/>
      <c r="D59" s="216"/>
      <c r="E59" s="217"/>
      <c r="F59" s="216"/>
      <c r="G59" s="217"/>
      <c r="H59" s="216"/>
      <c r="I59" s="217"/>
    </row>
    <row r="60" spans="2:9" ht="15">
      <c r="B60" s="70"/>
      <c r="C60" s="71"/>
      <c r="D60" s="216"/>
      <c r="E60" s="217"/>
      <c r="F60" s="216"/>
      <c r="G60" s="217"/>
      <c r="H60" s="216"/>
      <c r="I60" s="217"/>
    </row>
    <row r="61" spans="2:9" ht="15.75" thickBot="1">
      <c r="B61" s="70"/>
      <c r="C61" s="71"/>
      <c r="D61" s="216"/>
      <c r="E61" s="217"/>
      <c r="F61" s="216"/>
      <c r="G61" s="217"/>
      <c r="H61" s="216"/>
      <c r="I61" s="217"/>
    </row>
    <row r="62" spans="2:9" ht="15.75" thickBot="1">
      <c r="B62" s="35" t="s">
        <v>25</v>
      </c>
      <c r="C62" s="69">
        <f>SUM(C24:C61)</f>
        <v>384</v>
      </c>
      <c r="D62" s="200">
        <f>SUM(D24:D61)</f>
        <v>262</v>
      </c>
      <c r="E62" s="201"/>
      <c r="F62" s="200">
        <f>SUM(F24:F61)</f>
        <v>82</v>
      </c>
      <c r="G62" s="201"/>
      <c r="H62" s="106">
        <f>SUM(H24:H61)</f>
        <v>40</v>
      </c>
      <c r="I62" s="107"/>
    </row>
    <row r="65" ht="15.75" thickBot="1"/>
    <row r="66" spans="2:9" ht="15.75">
      <c r="B66" s="44" t="s">
        <v>31</v>
      </c>
      <c r="C66" s="45"/>
      <c r="D66" s="46"/>
      <c r="E66" s="47"/>
      <c r="F66" s="103" t="s">
        <v>28</v>
      </c>
      <c r="G66" s="104"/>
      <c r="H66" s="104"/>
      <c r="I66" s="105"/>
    </row>
    <row r="67" spans="2:9" ht="15">
      <c r="B67" s="48"/>
      <c r="C67" s="49"/>
      <c r="D67" s="49"/>
      <c r="E67" s="49"/>
      <c r="F67" s="230" t="s">
        <v>32</v>
      </c>
      <c r="G67" s="211"/>
      <c r="H67" s="211" t="s">
        <v>3</v>
      </c>
      <c r="I67" s="212"/>
    </row>
    <row r="68" spans="2:9" ht="15">
      <c r="B68" s="42" t="s">
        <v>29</v>
      </c>
      <c r="C68" s="98">
        <v>112</v>
      </c>
      <c r="D68" s="198">
        <f>C68/C71</f>
        <v>0.21092278719397364</v>
      </c>
      <c r="E68" s="226"/>
      <c r="F68" s="229">
        <v>28</v>
      </c>
      <c r="G68" s="168"/>
      <c r="H68" s="167">
        <v>84</v>
      </c>
      <c r="I68" s="215"/>
    </row>
    <row r="69" spans="2:9" ht="15">
      <c r="B69" s="42" t="s">
        <v>30</v>
      </c>
      <c r="C69" s="98">
        <v>135</v>
      </c>
      <c r="D69" s="198">
        <f>C69/C71</f>
        <v>0.2542372881355932</v>
      </c>
      <c r="E69" s="226"/>
      <c r="F69" s="229">
        <v>3</v>
      </c>
      <c r="G69" s="168"/>
      <c r="H69" s="167">
        <v>138</v>
      </c>
      <c r="I69" s="215"/>
    </row>
    <row r="70" spans="2:9" ht="15.75" thickBot="1">
      <c r="B70" s="43" t="s">
        <v>15</v>
      </c>
      <c r="C70" s="102">
        <v>284</v>
      </c>
      <c r="D70" s="224">
        <f>C70/C71</f>
        <v>0.5348399246704332</v>
      </c>
      <c r="E70" s="225"/>
      <c r="F70" s="227">
        <v>85</v>
      </c>
      <c r="G70" s="228"/>
      <c r="H70" s="108"/>
      <c r="I70" s="109"/>
    </row>
    <row r="71" spans="2:9" ht="15.75" thickBot="1">
      <c r="B71" s="50" t="s">
        <v>33</v>
      </c>
      <c r="C71" s="51">
        <f>SUM(C68:C70)</f>
        <v>531</v>
      </c>
      <c r="D71" s="205">
        <f>SUM(D68:D70)</f>
        <v>1</v>
      </c>
      <c r="E71" s="223"/>
      <c r="F71" s="207">
        <f>SUM(F68:F70)</f>
        <v>116</v>
      </c>
      <c r="G71" s="208"/>
      <c r="H71" s="207">
        <f>SUM(H68:H70)</f>
        <v>222</v>
      </c>
      <c r="I71" s="208"/>
    </row>
    <row r="72" spans="2:9" ht="15">
      <c r="B72" s="10"/>
      <c r="C72" s="10"/>
      <c r="D72" s="10"/>
      <c r="E72" s="10"/>
      <c r="F72" s="10"/>
      <c r="G72" s="10"/>
      <c r="H72" s="10"/>
      <c r="I72" s="10"/>
    </row>
    <row r="73" spans="2:9" ht="15">
      <c r="B73" s="10"/>
      <c r="C73" s="10"/>
      <c r="D73" s="10"/>
      <c r="E73" s="10"/>
      <c r="F73" s="10"/>
      <c r="G73" s="10"/>
      <c r="H73" s="10"/>
      <c r="I73" s="10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10"/>
      <c r="C75" s="10"/>
      <c r="D75" s="10"/>
      <c r="E75" s="10"/>
      <c r="F75" s="10"/>
      <c r="G75" s="10"/>
      <c r="H75" s="10"/>
      <c r="I75" s="10"/>
    </row>
    <row r="76" spans="2:9" ht="15">
      <c r="B76" s="10"/>
      <c r="C76" s="10"/>
      <c r="D76" s="10"/>
      <c r="E76" s="10"/>
      <c r="F76" s="10"/>
      <c r="G76" s="10"/>
      <c r="H76" s="10"/>
      <c r="I76" s="10"/>
    </row>
    <row r="77" spans="2:9" ht="15">
      <c r="B77" s="10"/>
      <c r="C77" s="10"/>
      <c r="D77" s="10"/>
      <c r="E77" s="10"/>
      <c r="F77" s="10"/>
      <c r="G77" s="10"/>
      <c r="H77" s="10"/>
      <c r="I77" s="10"/>
    </row>
    <row r="78" spans="2:9" ht="15">
      <c r="B78" s="10"/>
      <c r="C78" s="10"/>
      <c r="D78" s="10"/>
      <c r="E78" s="10"/>
      <c r="F78" s="10"/>
      <c r="G78" s="10"/>
      <c r="H78" s="10"/>
      <c r="I78" s="10"/>
    </row>
    <row r="79" spans="2:9" ht="15">
      <c r="B79" s="10"/>
      <c r="C79" s="10"/>
      <c r="D79" s="10"/>
      <c r="E79" s="10"/>
      <c r="F79" s="10"/>
      <c r="G79" s="10"/>
      <c r="H79" s="10"/>
      <c r="I79" s="10"/>
    </row>
    <row r="80" spans="2:9" ht="15">
      <c r="B80" s="10"/>
      <c r="C80" s="10"/>
      <c r="D80" s="10"/>
      <c r="E80" s="10"/>
      <c r="F80" s="10"/>
      <c r="G80" s="10"/>
      <c r="H80" s="10"/>
      <c r="I80" s="10"/>
    </row>
    <row r="81" spans="2:9" ht="15">
      <c r="B81" s="10"/>
      <c r="C81" s="10"/>
      <c r="D81" s="10"/>
      <c r="E81" s="10"/>
      <c r="F81" s="10"/>
      <c r="G81" s="10"/>
      <c r="H81" s="10"/>
      <c r="I81" s="10"/>
    </row>
  </sheetData>
  <sheetProtection/>
  <mergeCells count="156"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69:E69"/>
    <mergeCell ref="F69:G69"/>
    <mergeCell ref="H69:I69"/>
    <mergeCell ref="D70:E70"/>
    <mergeCell ref="F70:G70"/>
    <mergeCell ref="D71:E71"/>
    <mergeCell ref="F71:G71"/>
    <mergeCell ref="H71:I71"/>
    <mergeCell ref="D62:E62"/>
    <mergeCell ref="F62:G62"/>
    <mergeCell ref="F67:G67"/>
    <mergeCell ref="H67:I67"/>
    <mergeCell ref="D68:E68"/>
    <mergeCell ref="F68:G68"/>
    <mergeCell ref="H68:I68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L72"/>
  <sheetViews>
    <sheetView showGridLines="0" zoomScale="85" zoomScaleNormal="85" zoomScalePageLayoutView="0" workbookViewId="0" topLeftCell="A4">
      <selection activeCell="I36" sqref="I36"/>
    </sheetView>
  </sheetViews>
  <sheetFormatPr defaultColWidth="9.140625" defaultRowHeight="15"/>
  <cols>
    <col min="2" max="2" width="12.7109375" style="0" customWidth="1"/>
    <col min="3" max="3" width="27.00390625" style="0" customWidth="1"/>
    <col min="4" max="4" width="25.28125" style="0" customWidth="1"/>
    <col min="5" max="5" width="18.140625" style="0" customWidth="1"/>
    <col min="6" max="6" width="8.28125" style="0" customWidth="1"/>
    <col min="7" max="7" width="10.00390625" style="0" customWidth="1"/>
    <col min="8" max="8" width="21.8515625" style="0" customWidth="1"/>
    <col min="9" max="9" width="16.57421875" style="0" customWidth="1"/>
  </cols>
  <sheetData>
    <row r="2" ht="15.75" thickBot="1"/>
    <row r="3" spans="2:9" ht="27" thickBot="1">
      <c r="B3" s="186" t="s">
        <v>0</v>
      </c>
      <c r="C3" s="187"/>
      <c r="D3" s="187"/>
      <c r="E3" s="187"/>
      <c r="F3" s="187"/>
      <c r="G3" s="187"/>
      <c r="H3" s="187"/>
      <c r="I3" s="188"/>
    </row>
    <row r="4" spans="2:9" ht="24" thickBot="1">
      <c r="B4" s="202">
        <v>43709</v>
      </c>
      <c r="C4" s="203"/>
      <c r="D4" s="203"/>
      <c r="E4" s="203"/>
      <c r="F4" s="203"/>
      <c r="G4" s="203"/>
      <c r="H4" s="203"/>
      <c r="I4" s="204"/>
    </row>
    <row r="5" spans="2:9" ht="23.25">
      <c r="B5" s="10"/>
      <c r="C5" s="11"/>
      <c r="D5" s="11"/>
      <c r="E5" s="11"/>
      <c r="F5" s="11"/>
      <c r="G5" s="11"/>
      <c r="H5" s="11"/>
      <c r="I5" s="12"/>
    </row>
    <row r="6" spans="2:9" ht="15.75" thickBot="1">
      <c r="B6" s="10"/>
      <c r="C6" s="10"/>
      <c r="D6" s="10"/>
      <c r="E6" s="10"/>
      <c r="F6" s="10"/>
      <c r="G6" s="10"/>
      <c r="H6" s="10"/>
      <c r="I6" s="10"/>
    </row>
    <row r="7" spans="2:9" ht="16.5" thickBot="1">
      <c r="B7" s="189" t="s">
        <v>26</v>
      </c>
      <c r="C7" s="174"/>
      <c r="D7" s="174"/>
      <c r="E7" s="174"/>
      <c r="F7" s="174"/>
      <c r="G7" s="174"/>
      <c r="H7" s="174"/>
      <c r="I7" s="175"/>
    </row>
    <row r="8" spans="2:9" ht="15">
      <c r="B8" s="57" t="s">
        <v>23</v>
      </c>
      <c r="C8" s="39" t="s">
        <v>22</v>
      </c>
      <c r="D8" s="36" t="s">
        <v>1</v>
      </c>
      <c r="E8" s="165" t="s">
        <v>2</v>
      </c>
      <c r="F8" s="166"/>
      <c r="G8" s="40" t="s">
        <v>16</v>
      </c>
      <c r="H8" s="37"/>
      <c r="I8" s="79">
        <f>D12</f>
        <v>206</v>
      </c>
    </row>
    <row r="9" spans="2:9" ht="15">
      <c r="B9" s="38" t="s">
        <v>14</v>
      </c>
      <c r="C9" s="13" t="s">
        <v>3</v>
      </c>
      <c r="D9" s="98">
        <v>150</v>
      </c>
      <c r="E9" s="167">
        <v>12</v>
      </c>
      <c r="F9" s="168"/>
      <c r="G9" s="171" t="s">
        <v>18</v>
      </c>
      <c r="H9" s="172"/>
      <c r="I9" s="80">
        <f>D9/SUM(D9:E9)</f>
        <v>0.9259259259259259</v>
      </c>
    </row>
    <row r="10" spans="2:9" ht="15">
      <c r="B10" s="38" t="s">
        <v>12</v>
      </c>
      <c r="C10" s="13" t="s">
        <v>4</v>
      </c>
      <c r="D10" s="98">
        <v>13</v>
      </c>
      <c r="E10" s="167">
        <v>8</v>
      </c>
      <c r="F10" s="168"/>
      <c r="G10" s="171" t="s">
        <v>17</v>
      </c>
      <c r="H10" s="172"/>
      <c r="I10" s="80">
        <f>D10/SUM(D10:E10)</f>
        <v>0.6190476190476191</v>
      </c>
    </row>
    <row r="11" spans="2:11" ht="15">
      <c r="B11" s="53" t="s">
        <v>34</v>
      </c>
      <c r="C11" s="13" t="s">
        <v>15</v>
      </c>
      <c r="D11" s="98">
        <v>43</v>
      </c>
      <c r="E11" s="167">
        <v>5</v>
      </c>
      <c r="F11" s="168"/>
      <c r="G11" s="169" t="s">
        <v>51</v>
      </c>
      <c r="H11" s="170"/>
      <c r="I11" s="80">
        <f>D11/SUM(D11:E11)</f>
        <v>0.8958333333333334</v>
      </c>
      <c r="K11" t="s">
        <v>50</v>
      </c>
    </row>
    <row r="12" spans="2:9" ht="15">
      <c r="B12" s="97">
        <f>D53</f>
        <v>231</v>
      </c>
      <c r="C12" s="67" t="s">
        <v>36</v>
      </c>
      <c r="D12" s="22">
        <f>SUM(D9:D11)</f>
        <v>206</v>
      </c>
      <c r="E12" s="148">
        <f>SUM(E9:E11)</f>
        <v>25</v>
      </c>
      <c r="F12" s="149"/>
      <c r="G12" s="150" t="s">
        <v>19</v>
      </c>
      <c r="H12" s="151"/>
      <c r="I12" s="81">
        <f>D12/SUM(D12:E12)</f>
        <v>0.8917748917748918</v>
      </c>
    </row>
    <row r="13" spans="1:9" ht="15.75" thickBot="1">
      <c r="A13" s="5"/>
      <c r="B13" s="14"/>
      <c r="C13" s="14"/>
      <c r="D13" s="14"/>
      <c r="E13" s="60"/>
      <c r="F13" s="14"/>
      <c r="G13" s="14"/>
      <c r="H13" s="14"/>
      <c r="I13" s="14"/>
    </row>
    <row r="14" spans="2:9" ht="16.5" thickBot="1">
      <c r="B14" s="173" t="s">
        <v>5</v>
      </c>
      <c r="C14" s="174"/>
      <c r="D14" s="174"/>
      <c r="E14" s="174"/>
      <c r="F14" s="174"/>
      <c r="G14" s="174"/>
      <c r="H14" s="174"/>
      <c r="I14" s="175"/>
    </row>
    <row r="15" spans="2:9" ht="75" customHeight="1">
      <c r="B15" s="21" t="s">
        <v>6</v>
      </c>
      <c r="C15" s="239" t="s">
        <v>20</v>
      </c>
      <c r="D15" s="240"/>
      <c r="E15" s="239" t="s">
        <v>21</v>
      </c>
      <c r="F15" s="241"/>
      <c r="G15" s="124" t="s">
        <v>7</v>
      </c>
      <c r="H15" s="242" t="s">
        <v>8</v>
      </c>
      <c r="I15" s="242"/>
    </row>
    <row r="16" spans="2:9" ht="15">
      <c r="B16" s="22">
        <f>F53</f>
        <v>95</v>
      </c>
      <c r="C16" s="153">
        <v>44</v>
      </c>
      <c r="D16" s="153"/>
      <c r="E16" s="153">
        <v>5</v>
      </c>
      <c r="F16" s="153"/>
      <c r="G16" s="98">
        <v>41</v>
      </c>
      <c r="H16" s="153">
        <v>5</v>
      </c>
      <c r="I16" s="153"/>
    </row>
    <row r="17" spans="2:9" ht="15">
      <c r="B17" s="99">
        <f>C17+E17+G17+H17</f>
        <v>1</v>
      </c>
      <c r="C17" s="154">
        <f>C16/B16</f>
        <v>0.4631578947368421</v>
      </c>
      <c r="D17" s="154"/>
      <c r="E17" s="154">
        <f>E16/B16</f>
        <v>0.05263157894736842</v>
      </c>
      <c r="F17" s="154"/>
      <c r="G17" s="99">
        <f>G16/B16</f>
        <v>0.43157894736842106</v>
      </c>
      <c r="H17" s="154">
        <f>H16/B16</f>
        <v>0.05263157894736842</v>
      </c>
      <c r="I17" s="154"/>
    </row>
    <row r="18" spans="2:9" ht="15">
      <c r="B18" s="14"/>
      <c r="C18" s="16"/>
      <c r="D18" s="16"/>
      <c r="E18" s="17"/>
      <c r="F18" s="17"/>
      <c r="G18" s="16"/>
      <c r="H18" s="16"/>
      <c r="I18" s="16"/>
    </row>
    <row r="19" spans="2:9" ht="15.75" thickBot="1">
      <c r="B19" s="10"/>
      <c r="C19" s="10"/>
      <c r="D19" s="10"/>
      <c r="E19" s="10"/>
      <c r="F19" s="10"/>
      <c r="G19" s="10"/>
      <c r="H19" s="10"/>
      <c r="I19" s="10"/>
    </row>
    <row r="20" spans="2:9" ht="15.75" thickBot="1">
      <c r="B20" s="190" t="s">
        <v>27</v>
      </c>
      <c r="C20" s="191"/>
      <c r="D20" s="191"/>
      <c r="E20" s="191"/>
      <c r="F20" s="191"/>
      <c r="G20" s="191"/>
      <c r="H20" s="82">
        <v>8</v>
      </c>
      <c r="I20" s="65">
        <f>H20/SUM(D12:E12)</f>
        <v>0.03463203463203463</v>
      </c>
    </row>
    <row r="21" spans="2:9" ht="15.75" thickBot="1">
      <c r="B21" s="10"/>
      <c r="C21" s="10"/>
      <c r="D21" s="10"/>
      <c r="E21" s="10"/>
      <c r="F21" s="10"/>
      <c r="G21" s="10"/>
      <c r="H21" s="16"/>
      <c r="I21" s="16"/>
    </row>
    <row r="22" spans="2:9" ht="18.75" thickBot="1">
      <c r="B22" s="155" t="s">
        <v>9</v>
      </c>
      <c r="C22" s="156"/>
      <c r="D22" s="156"/>
      <c r="E22" s="156"/>
      <c r="F22" s="156"/>
      <c r="G22" s="156"/>
      <c r="H22" s="156"/>
      <c r="I22" s="156"/>
    </row>
    <row r="23" spans="2:9" ht="16.5" thickBot="1">
      <c r="B23" s="18" t="s">
        <v>10</v>
      </c>
      <c r="C23" s="18" t="s">
        <v>11</v>
      </c>
      <c r="D23" s="161" t="s">
        <v>12</v>
      </c>
      <c r="E23" s="162"/>
      <c r="F23" s="159" t="s">
        <v>24</v>
      </c>
      <c r="G23" s="160"/>
      <c r="H23" s="157" t="s">
        <v>13</v>
      </c>
      <c r="I23" s="158"/>
    </row>
    <row r="24" spans="2:12" ht="15">
      <c r="B24" s="70">
        <v>43710</v>
      </c>
      <c r="C24" s="71">
        <v>16</v>
      </c>
      <c r="D24" s="216">
        <v>7</v>
      </c>
      <c r="E24" s="217"/>
      <c r="F24" s="216">
        <v>7</v>
      </c>
      <c r="G24" s="217"/>
      <c r="H24" s="216">
        <v>2</v>
      </c>
      <c r="I24" s="217"/>
      <c r="J24" s="5"/>
      <c r="K24" s="5"/>
      <c r="L24" s="5"/>
    </row>
    <row r="25" spans="2:12" ht="15">
      <c r="B25" s="70">
        <v>43711</v>
      </c>
      <c r="C25" s="71">
        <v>10</v>
      </c>
      <c r="D25" s="216">
        <v>10</v>
      </c>
      <c r="E25" s="217"/>
      <c r="F25" s="216"/>
      <c r="G25" s="217"/>
      <c r="H25" s="216"/>
      <c r="I25" s="217"/>
      <c r="J25" s="5"/>
      <c r="K25" s="5"/>
      <c r="L25" s="5"/>
    </row>
    <row r="26" spans="2:12" ht="15">
      <c r="B26" s="70">
        <v>43712</v>
      </c>
      <c r="C26" s="71">
        <v>18</v>
      </c>
      <c r="D26" s="216">
        <v>10</v>
      </c>
      <c r="E26" s="217"/>
      <c r="F26" s="216">
        <v>5</v>
      </c>
      <c r="G26" s="217"/>
      <c r="H26" s="216">
        <v>3</v>
      </c>
      <c r="I26" s="217"/>
      <c r="J26" s="5"/>
      <c r="K26" s="5"/>
      <c r="L26" s="5"/>
    </row>
    <row r="27" spans="2:12" ht="15">
      <c r="B27" s="70">
        <v>43713</v>
      </c>
      <c r="C27" s="71">
        <v>20</v>
      </c>
      <c r="D27" s="216">
        <v>14</v>
      </c>
      <c r="E27" s="217"/>
      <c r="F27" s="216">
        <v>3</v>
      </c>
      <c r="G27" s="217"/>
      <c r="H27" s="216">
        <v>3</v>
      </c>
      <c r="I27" s="217"/>
      <c r="J27" s="5"/>
      <c r="K27" s="5"/>
      <c r="L27" s="5"/>
    </row>
    <row r="28" spans="2:12" ht="15">
      <c r="B28" s="112">
        <v>43714</v>
      </c>
      <c r="C28" s="120">
        <v>15</v>
      </c>
      <c r="D28" s="221">
        <v>5</v>
      </c>
      <c r="E28" s="221"/>
      <c r="F28" s="237">
        <v>9</v>
      </c>
      <c r="G28" s="221"/>
      <c r="H28" s="231">
        <v>1</v>
      </c>
      <c r="I28" s="221"/>
      <c r="J28" s="5"/>
      <c r="K28" s="5"/>
      <c r="L28" s="5"/>
    </row>
    <row r="29" spans="2:12" ht="15">
      <c r="B29" s="125">
        <v>43715</v>
      </c>
      <c r="C29" s="121"/>
      <c r="D29" s="121"/>
      <c r="E29" s="128"/>
      <c r="F29" s="130"/>
      <c r="G29" s="129"/>
      <c r="H29" s="121"/>
      <c r="I29" s="122"/>
      <c r="J29" s="5"/>
      <c r="K29" s="5"/>
      <c r="L29" s="5"/>
    </row>
    <row r="30" spans="2:12" ht="15">
      <c r="B30" s="125">
        <v>43716</v>
      </c>
      <c r="C30" s="121"/>
      <c r="D30" s="121"/>
      <c r="E30" s="128"/>
      <c r="F30" s="126"/>
      <c r="G30" s="128"/>
      <c r="H30" s="121"/>
      <c r="I30" s="122"/>
      <c r="J30" s="5"/>
      <c r="K30" s="5"/>
      <c r="L30" s="5"/>
    </row>
    <row r="31" spans="2:12" ht="15">
      <c r="B31" s="116">
        <v>43717</v>
      </c>
      <c r="C31" s="120">
        <v>14</v>
      </c>
      <c r="D31" s="235">
        <v>6</v>
      </c>
      <c r="E31" s="235"/>
      <c r="F31" s="238">
        <v>7</v>
      </c>
      <c r="G31" s="235"/>
      <c r="H31" s="231">
        <v>1</v>
      </c>
      <c r="I31" s="235"/>
      <c r="J31" s="123"/>
      <c r="K31" s="123"/>
      <c r="L31" s="5"/>
    </row>
    <row r="32" spans="2:12" ht="15">
      <c r="B32" s="116">
        <v>43718</v>
      </c>
      <c r="C32" s="120">
        <v>16</v>
      </c>
      <c r="D32" s="231">
        <v>4</v>
      </c>
      <c r="E32" s="231"/>
      <c r="F32" s="232">
        <v>11</v>
      </c>
      <c r="G32" s="231"/>
      <c r="H32" s="231">
        <v>1</v>
      </c>
      <c r="I32" s="231"/>
      <c r="J32" s="123"/>
      <c r="K32" s="123"/>
      <c r="L32" s="5"/>
    </row>
    <row r="33" spans="2:12" ht="15">
      <c r="B33" s="116">
        <v>43719</v>
      </c>
      <c r="C33" s="120">
        <v>18</v>
      </c>
      <c r="D33" s="231">
        <v>11</v>
      </c>
      <c r="E33" s="231"/>
      <c r="F33" s="232">
        <v>3</v>
      </c>
      <c r="G33" s="231"/>
      <c r="H33" s="231">
        <v>4</v>
      </c>
      <c r="I33" s="231"/>
      <c r="J33" s="123"/>
      <c r="K33" s="123"/>
      <c r="L33" s="5"/>
    </row>
    <row r="34" spans="2:12" ht="15">
      <c r="B34" s="116">
        <v>43720</v>
      </c>
      <c r="C34" s="120">
        <v>18</v>
      </c>
      <c r="D34" s="221">
        <v>17</v>
      </c>
      <c r="E34" s="221"/>
      <c r="F34" s="232">
        <v>1</v>
      </c>
      <c r="G34" s="221"/>
      <c r="H34" s="221"/>
      <c r="I34" s="221"/>
      <c r="J34" s="123"/>
      <c r="K34" s="123"/>
      <c r="L34" s="5"/>
    </row>
    <row r="35" spans="2:12" ht="15">
      <c r="B35" s="116">
        <v>43721</v>
      </c>
      <c r="C35" s="118">
        <v>18</v>
      </c>
      <c r="D35" s="216">
        <v>17</v>
      </c>
      <c r="E35" s="217"/>
      <c r="F35" s="222">
        <v>1</v>
      </c>
      <c r="G35" s="236"/>
      <c r="H35" s="118"/>
      <c r="I35" s="119"/>
      <c r="J35" s="123"/>
      <c r="K35" s="123"/>
      <c r="L35" s="5"/>
    </row>
    <row r="36" spans="2:12" ht="15">
      <c r="B36" s="114">
        <v>43722</v>
      </c>
      <c r="C36" s="121"/>
      <c r="D36" s="121"/>
      <c r="E36" s="122"/>
      <c r="F36" s="126"/>
      <c r="G36" s="127"/>
      <c r="H36" s="121"/>
      <c r="I36" s="122"/>
      <c r="J36" s="123"/>
      <c r="K36" s="123"/>
      <c r="L36" s="5"/>
    </row>
    <row r="37" spans="2:12" ht="15">
      <c r="B37" s="114">
        <v>43723</v>
      </c>
      <c r="C37" s="121"/>
      <c r="D37" s="121"/>
      <c r="E37" s="122"/>
      <c r="F37" s="126"/>
      <c r="G37" s="127"/>
      <c r="H37" s="121"/>
      <c r="I37" s="122"/>
      <c r="J37" s="123"/>
      <c r="K37" s="123"/>
      <c r="L37" s="5"/>
    </row>
    <row r="38" spans="2:12" ht="15">
      <c r="B38" s="116">
        <v>43724</v>
      </c>
      <c r="C38" s="118">
        <v>18</v>
      </c>
      <c r="D38" s="216">
        <v>11</v>
      </c>
      <c r="E38" s="217"/>
      <c r="F38" s="222">
        <v>7</v>
      </c>
      <c r="G38" s="236"/>
      <c r="H38" s="118"/>
      <c r="I38" s="119"/>
      <c r="J38" s="123"/>
      <c r="K38" s="123"/>
      <c r="L38" s="5"/>
    </row>
    <row r="39" spans="2:12" ht="15">
      <c r="B39" s="112">
        <v>43725</v>
      </c>
      <c r="C39" s="120">
        <v>18</v>
      </c>
      <c r="D39" s="235">
        <v>18</v>
      </c>
      <c r="E39" s="235"/>
      <c r="F39" s="231"/>
      <c r="G39" s="235"/>
      <c r="H39" s="235"/>
      <c r="I39" s="235"/>
      <c r="J39" s="123"/>
      <c r="K39" s="123"/>
      <c r="L39" s="5"/>
    </row>
    <row r="40" spans="2:12" ht="15">
      <c r="B40" s="70">
        <v>43726</v>
      </c>
      <c r="C40" s="71">
        <v>19</v>
      </c>
      <c r="D40" s="216">
        <v>16</v>
      </c>
      <c r="E40" s="217"/>
      <c r="F40" s="216">
        <v>2</v>
      </c>
      <c r="G40" s="217"/>
      <c r="H40" s="216">
        <v>1</v>
      </c>
      <c r="I40" s="217"/>
      <c r="J40" s="123"/>
      <c r="K40" s="123"/>
      <c r="L40" s="5"/>
    </row>
    <row r="41" spans="2:12" ht="15">
      <c r="B41" s="70">
        <v>43727</v>
      </c>
      <c r="C41" s="71">
        <v>17</v>
      </c>
      <c r="D41" s="216">
        <v>12</v>
      </c>
      <c r="E41" s="217"/>
      <c r="F41" s="216">
        <v>3</v>
      </c>
      <c r="G41" s="217"/>
      <c r="H41" s="216">
        <v>2</v>
      </c>
      <c r="I41" s="217"/>
      <c r="J41" s="123"/>
      <c r="K41" s="123"/>
      <c r="L41" s="5"/>
    </row>
    <row r="42" spans="2:12" ht="15">
      <c r="B42" s="70">
        <v>43728</v>
      </c>
      <c r="C42" s="71">
        <v>17</v>
      </c>
      <c r="D42" s="216">
        <v>7</v>
      </c>
      <c r="E42" s="217"/>
      <c r="F42" s="216">
        <v>8</v>
      </c>
      <c r="G42" s="217"/>
      <c r="H42" s="216">
        <v>2</v>
      </c>
      <c r="I42" s="217"/>
      <c r="J42" s="123"/>
      <c r="K42" s="123"/>
      <c r="L42" s="5"/>
    </row>
    <row r="43" spans="2:12" ht="15">
      <c r="B43" s="61">
        <v>43729</v>
      </c>
      <c r="C43" s="62"/>
      <c r="D43" s="121"/>
      <c r="E43" s="122"/>
      <c r="F43" s="121"/>
      <c r="G43" s="122"/>
      <c r="H43" s="121"/>
      <c r="I43" s="122"/>
      <c r="J43" s="123"/>
      <c r="K43" s="123"/>
      <c r="L43" s="5"/>
    </row>
    <row r="44" spans="2:12" ht="15">
      <c r="B44" s="61">
        <v>43730</v>
      </c>
      <c r="C44" s="62"/>
      <c r="D44" s="121"/>
      <c r="E44" s="122"/>
      <c r="F44" s="121"/>
      <c r="G44" s="122"/>
      <c r="H44" s="121"/>
      <c r="I44" s="122"/>
      <c r="J44" s="123"/>
      <c r="K44" s="123"/>
      <c r="L44" s="5"/>
    </row>
    <row r="45" spans="2:12" ht="15">
      <c r="B45" s="70">
        <v>43731</v>
      </c>
      <c r="C45" s="71">
        <v>18</v>
      </c>
      <c r="D45" s="216">
        <v>10</v>
      </c>
      <c r="E45" s="217"/>
      <c r="F45" s="216">
        <v>7</v>
      </c>
      <c r="G45" s="217"/>
      <c r="H45" s="216">
        <v>1</v>
      </c>
      <c r="I45" s="217"/>
      <c r="J45" s="123"/>
      <c r="K45" s="123"/>
      <c r="L45" s="5"/>
    </row>
    <row r="46" spans="2:12" ht="15">
      <c r="B46" s="112">
        <v>43732</v>
      </c>
      <c r="C46" s="120">
        <v>16</v>
      </c>
      <c r="D46" s="216">
        <v>7</v>
      </c>
      <c r="E46" s="217"/>
      <c r="F46" s="216">
        <v>5</v>
      </c>
      <c r="G46" s="217"/>
      <c r="H46" s="216">
        <v>4</v>
      </c>
      <c r="I46" s="217"/>
      <c r="J46" s="123"/>
      <c r="K46" s="123"/>
      <c r="L46" s="5"/>
    </row>
    <row r="47" spans="2:12" ht="15">
      <c r="B47" s="70">
        <v>43733</v>
      </c>
      <c r="C47" s="71">
        <v>19</v>
      </c>
      <c r="D47" s="216">
        <v>16</v>
      </c>
      <c r="E47" s="217"/>
      <c r="F47" s="216">
        <v>2</v>
      </c>
      <c r="G47" s="217"/>
      <c r="H47" s="216">
        <v>1</v>
      </c>
      <c r="I47" s="217"/>
      <c r="J47" s="123"/>
      <c r="K47" s="123"/>
      <c r="L47" s="5"/>
    </row>
    <row r="48" spans="2:12" ht="15">
      <c r="B48" s="70">
        <v>43734</v>
      </c>
      <c r="C48" s="71">
        <v>19</v>
      </c>
      <c r="D48" s="216">
        <v>12</v>
      </c>
      <c r="E48" s="217"/>
      <c r="F48" s="216">
        <v>5</v>
      </c>
      <c r="G48" s="217"/>
      <c r="H48" s="216">
        <v>2</v>
      </c>
      <c r="I48" s="217"/>
      <c r="J48" s="123"/>
      <c r="K48" s="123"/>
      <c r="L48" s="5"/>
    </row>
    <row r="49" spans="2:12" ht="15">
      <c r="B49" s="70">
        <v>43735</v>
      </c>
      <c r="C49" s="71">
        <v>15</v>
      </c>
      <c r="D49" s="216">
        <v>13</v>
      </c>
      <c r="E49" s="217"/>
      <c r="F49" s="216">
        <v>1</v>
      </c>
      <c r="G49" s="217"/>
      <c r="H49" s="216">
        <v>1</v>
      </c>
      <c r="I49" s="217"/>
      <c r="J49" s="123"/>
      <c r="K49" s="123"/>
      <c r="L49" s="5"/>
    </row>
    <row r="50" spans="2:12" ht="15">
      <c r="B50" s="61">
        <v>43736</v>
      </c>
      <c r="C50" s="62"/>
      <c r="D50" s="163"/>
      <c r="E50" s="164"/>
      <c r="F50" s="163"/>
      <c r="G50" s="164"/>
      <c r="H50" s="163"/>
      <c r="I50" s="164"/>
      <c r="J50" s="123"/>
      <c r="K50" s="123"/>
      <c r="L50" s="5"/>
    </row>
    <row r="51" spans="2:12" ht="15">
      <c r="B51" s="61">
        <v>43737</v>
      </c>
      <c r="C51" s="62"/>
      <c r="D51" s="163"/>
      <c r="E51" s="164"/>
      <c r="F51" s="163"/>
      <c r="G51" s="164"/>
      <c r="H51" s="163"/>
      <c r="I51" s="164"/>
      <c r="J51" s="123"/>
      <c r="K51" s="123"/>
      <c r="L51" s="5"/>
    </row>
    <row r="52" spans="2:12" ht="15.75" thickBot="1">
      <c r="B52" s="70">
        <v>43738</v>
      </c>
      <c r="C52" s="71">
        <v>16</v>
      </c>
      <c r="D52" s="216">
        <v>8</v>
      </c>
      <c r="E52" s="217"/>
      <c r="F52" s="216">
        <v>8</v>
      </c>
      <c r="G52" s="217"/>
      <c r="H52" s="216"/>
      <c r="I52" s="217"/>
      <c r="J52" s="123"/>
      <c r="K52" s="123"/>
      <c r="L52" s="5"/>
    </row>
    <row r="53" spans="2:9" ht="15.75" thickBot="1">
      <c r="B53" s="35" t="s">
        <v>25</v>
      </c>
      <c r="C53" s="69">
        <f>SUM(C24:C52)</f>
        <v>355</v>
      </c>
      <c r="D53" s="200">
        <f>SUM(D24:D52)</f>
        <v>231</v>
      </c>
      <c r="E53" s="201"/>
      <c r="F53" s="200">
        <f>SUM(F24:F52)</f>
        <v>95</v>
      </c>
      <c r="G53" s="201"/>
      <c r="H53" s="106">
        <f>SUM(H24:H52)</f>
        <v>29</v>
      </c>
      <c r="I53" s="107"/>
    </row>
    <row r="56" ht="15.75" thickBot="1"/>
    <row r="57" spans="2:9" ht="15.75">
      <c r="B57" s="44" t="s">
        <v>31</v>
      </c>
      <c r="C57" s="45"/>
      <c r="D57" s="46"/>
      <c r="E57" s="47"/>
      <c r="F57" s="103" t="s">
        <v>28</v>
      </c>
      <c r="G57" s="104"/>
      <c r="H57" s="104"/>
      <c r="I57" s="105"/>
    </row>
    <row r="58" spans="2:9" ht="15">
      <c r="B58" s="48"/>
      <c r="C58" s="49"/>
      <c r="D58" s="49"/>
      <c r="E58" s="49"/>
      <c r="F58" s="230" t="s">
        <v>32</v>
      </c>
      <c r="G58" s="211"/>
      <c r="H58" s="211" t="s">
        <v>3</v>
      </c>
      <c r="I58" s="212"/>
    </row>
    <row r="59" spans="2:9" ht="15">
      <c r="B59" s="42" t="s">
        <v>29</v>
      </c>
      <c r="C59" s="98">
        <v>203</v>
      </c>
      <c r="D59" s="198">
        <f>C59/C62</f>
        <v>0.34060402684563756</v>
      </c>
      <c r="E59" s="226"/>
      <c r="F59" s="229">
        <v>21</v>
      </c>
      <c r="G59" s="168"/>
      <c r="H59" s="167">
        <v>182</v>
      </c>
      <c r="I59" s="215"/>
    </row>
    <row r="60" spans="2:9" ht="15">
      <c r="B60" s="42" t="s">
        <v>30</v>
      </c>
      <c r="C60" s="98">
        <v>112</v>
      </c>
      <c r="D60" s="198">
        <f>C60/C62</f>
        <v>0.18791946308724833</v>
      </c>
      <c r="E60" s="226"/>
      <c r="F60" s="229">
        <v>2</v>
      </c>
      <c r="G60" s="168"/>
      <c r="H60" s="167">
        <v>110</v>
      </c>
      <c r="I60" s="215"/>
    </row>
    <row r="61" spans="2:9" ht="15.75" thickBot="1">
      <c r="B61" s="43" t="s">
        <v>15</v>
      </c>
      <c r="C61" s="102">
        <v>281</v>
      </c>
      <c r="D61" s="224">
        <f>C61/C62</f>
        <v>0.4714765100671141</v>
      </c>
      <c r="E61" s="225"/>
      <c r="F61" s="227">
        <v>55</v>
      </c>
      <c r="G61" s="228"/>
      <c r="H61" s="108"/>
      <c r="I61" s="109"/>
    </row>
    <row r="62" spans="2:9" ht="15.75" thickBot="1">
      <c r="B62" s="50" t="s">
        <v>33</v>
      </c>
      <c r="C62" s="51">
        <f>SUM(C59:C61)</f>
        <v>596</v>
      </c>
      <c r="D62" s="205">
        <f>SUM(D59:D61)</f>
        <v>1</v>
      </c>
      <c r="E62" s="223"/>
      <c r="F62" s="207">
        <f>SUM(F59:F61)</f>
        <v>78</v>
      </c>
      <c r="G62" s="208"/>
      <c r="H62" s="207">
        <f>SUM(H59:H61)</f>
        <v>292</v>
      </c>
      <c r="I62" s="208"/>
    </row>
    <row r="63" spans="2:9" ht="15">
      <c r="B63" s="10"/>
      <c r="C63" s="10"/>
      <c r="D63" s="10"/>
      <c r="E63" s="10"/>
      <c r="F63" s="10"/>
      <c r="G63" s="10"/>
      <c r="H63" s="10"/>
      <c r="I63" s="10"/>
    </row>
    <row r="64" spans="2:9" ht="15">
      <c r="B64" s="10"/>
      <c r="C64" s="10"/>
      <c r="D64" s="10"/>
      <c r="E64" s="10"/>
      <c r="F64" s="10"/>
      <c r="G64" s="10"/>
      <c r="H64" s="10"/>
      <c r="I64" s="10"/>
    </row>
    <row r="65" spans="2:9" ht="15">
      <c r="B65" s="10"/>
      <c r="C65" s="10"/>
      <c r="D65" s="10"/>
      <c r="E65" s="10"/>
      <c r="F65" s="10"/>
      <c r="G65" s="10"/>
      <c r="H65" s="10"/>
      <c r="I65" s="10"/>
    </row>
    <row r="66" spans="2:9" ht="15">
      <c r="B66" s="10"/>
      <c r="C66" s="10"/>
      <c r="D66" s="10"/>
      <c r="E66" s="10"/>
      <c r="F66" s="10"/>
      <c r="G66" s="10"/>
      <c r="H66" s="10"/>
      <c r="I66" s="10"/>
    </row>
    <row r="67" spans="2:9" ht="15">
      <c r="B67" s="10"/>
      <c r="C67" s="10"/>
      <c r="D67" s="10"/>
      <c r="E67" s="10"/>
      <c r="F67" s="10"/>
      <c r="G67" s="10"/>
      <c r="H67" s="10"/>
      <c r="I67" s="10"/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2:9" ht="15">
      <c r="B69" s="10"/>
      <c r="C69" s="10"/>
      <c r="D69" s="10"/>
      <c r="E69" s="10"/>
      <c r="F69" s="10"/>
      <c r="G69" s="10"/>
      <c r="H69" s="10"/>
      <c r="I69" s="10"/>
    </row>
    <row r="70" spans="2:9" ht="15">
      <c r="B70" s="10"/>
      <c r="C70" s="10"/>
      <c r="D70" s="10"/>
      <c r="E70" s="10"/>
      <c r="F70" s="10"/>
      <c r="G70" s="10"/>
      <c r="H70" s="10"/>
      <c r="I70" s="10"/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2" spans="2:9" ht="15">
      <c r="B72" s="10"/>
      <c r="C72" s="10"/>
      <c r="D72" s="10"/>
      <c r="E72" s="10"/>
      <c r="F72" s="10"/>
      <c r="G72" s="10"/>
      <c r="H72" s="10"/>
      <c r="I72" s="10"/>
    </row>
  </sheetData>
  <sheetProtection/>
  <mergeCells count="109">
    <mergeCell ref="B3:I3"/>
    <mergeCell ref="B4:I4"/>
    <mergeCell ref="B7:I7"/>
    <mergeCell ref="E8:F8"/>
    <mergeCell ref="E9:F9"/>
    <mergeCell ref="G9:H9"/>
    <mergeCell ref="D51:E51"/>
    <mergeCell ref="D52:E52"/>
    <mergeCell ref="H51:I51"/>
    <mergeCell ref="H52:I52"/>
    <mergeCell ref="F51:G51"/>
    <mergeCell ref="F52:G52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D28:E28"/>
    <mergeCell ref="F28:G28"/>
    <mergeCell ref="H28:I28"/>
    <mergeCell ref="D31:E31"/>
    <mergeCell ref="F31:G31"/>
    <mergeCell ref="H31:I31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F35:G35"/>
    <mergeCell ref="D35:E35"/>
    <mergeCell ref="D38:E38"/>
    <mergeCell ref="F38:G38"/>
    <mergeCell ref="D40:E40"/>
    <mergeCell ref="F40:G40"/>
    <mergeCell ref="H40:I40"/>
    <mergeCell ref="D41:E41"/>
    <mergeCell ref="F41:G41"/>
    <mergeCell ref="H41:I41"/>
    <mergeCell ref="D34:E34"/>
    <mergeCell ref="F34:G34"/>
    <mergeCell ref="H34:I34"/>
    <mergeCell ref="D39:E39"/>
    <mergeCell ref="F39:G39"/>
    <mergeCell ref="H39:I39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50:E50"/>
    <mergeCell ref="F50:G50"/>
    <mergeCell ref="H50:I50"/>
    <mergeCell ref="D48:E48"/>
    <mergeCell ref="F48:G48"/>
    <mergeCell ref="H48:I48"/>
    <mergeCell ref="D49:E49"/>
    <mergeCell ref="F49:G49"/>
    <mergeCell ref="H49:I49"/>
    <mergeCell ref="D60:E60"/>
    <mergeCell ref="F60:G60"/>
    <mergeCell ref="H60:I60"/>
    <mergeCell ref="D61:E61"/>
    <mergeCell ref="F61:G61"/>
    <mergeCell ref="D62:E62"/>
    <mergeCell ref="F62:G62"/>
    <mergeCell ref="H62:I62"/>
    <mergeCell ref="D53:E53"/>
    <mergeCell ref="F53:G53"/>
    <mergeCell ref="F58:G58"/>
    <mergeCell ref="H58:I58"/>
    <mergeCell ref="D59:E59"/>
    <mergeCell ref="F59:G59"/>
    <mergeCell ref="H59:I5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 Alencar Vereda</cp:lastModifiedBy>
  <cp:lastPrinted>2019-12-27T17:27:56Z</cp:lastPrinted>
  <dcterms:created xsi:type="dcterms:W3CDTF">2019-01-11T16:51:04Z</dcterms:created>
  <dcterms:modified xsi:type="dcterms:W3CDTF">2019-12-27T20:43:07Z</dcterms:modified>
  <cp:category/>
  <cp:version/>
  <cp:contentType/>
  <cp:contentStatus/>
</cp:coreProperties>
</file>